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4235" windowHeight="8175" tabRatio="938"/>
  </bookViews>
  <sheets>
    <sheet name="Contacts" sheetId="6" r:id="rId1"/>
    <sheet name="Building Description 1" sheetId="15" r:id="rId2"/>
    <sheet name="Consumption" sheetId="1" r:id="rId3"/>
    <sheet name="Conclusions" sheetId="7" r:id="rId4"/>
    <sheet name="Savings 1" sheetId="16" r:id="rId5"/>
    <sheet name="Savings 2" sheetId="14" r:id="rId6"/>
    <sheet name="Measures" sheetId="5" r:id="rId7"/>
  </sheets>
  <definedNames>
    <definedName name="_xlnm.Print_Area" localSheetId="2">Consumption!$A$1:$E$52</definedName>
    <definedName name="_xlnm.Print_Area" localSheetId="0">Contacts!$A$1:$C$45</definedName>
    <definedName name="_xlnm.Print_Area" localSheetId="5">'Savings 2'!$A$1:$K$164</definedName>
  </definedNames>
  <calcPr calcId="125725"/>
</workbook>
</file>

<file path=xl/calcChain.xml><?xml version="1.0" encoding="utf-8"?>
<calcChain xmlns="http://schemas.openxmlformats.org/spreadsheetml/2006/main">
  <c r="I146" i="14"/>
  <c r="I144"/>
  <c r="H146"/>
  <c r="H144"/>
  <c r="G144"/>
  <c r="K91"/>
  <c r="I91"/>
  <c r="H91"/>
  <c r="J91" s="1"/>
  <c r="G91"/>
  <c r="G146"/>
  <c r="I114"/>
  <c r="H114"/>
  <c r="J79"/>
  <c r="I81"/>
  <c r="E81"/>
  <c r="H81"/>
  <c r="J46"/>
  <c r="J47"/>
  <c r="I48"/>
  <c r="H48"/>
  <c r="G48"/>
  <c r="J27"/>
  <c r="J28"/>
  <c r="J29"/>
  <c r="J30"/>
  <c r="J31"/>
  <c r="J32"/>
  <c r="J33"/>
  <c r="J34"/>
  <c r="J26"/>
  <c r="E35"/>
  <c r="G35"/>
  <c r="I35"/>
  <c r="H35"/>
  <c r="J17"/>
  <c r="J18"/>
  <c r="J19"/>
  <c r="J20"/>
  <c r="J21"/>
  <c r="J22"/>
  <c r="J23"/>
  <c r="J24"/>
  <c r="J16"/>
  <c r="I25"/>
  <c r="H25"/>
  <c r="I15"/>
  <c r="J7"/>
  <c r="J8"/>
  <c r="J9"/>
  <c r="J10"/>
  <c r="J11"/>
  <c r="J12"/>
  <c r="J13"/>
  <c r="J6"/>
  <c r="J14"/>
  <c r="H15"/>
  <c r="E144"/>
  <c r="K47"/>
  <c r="K45"/>
  <c r="K34"/>
  <c r="K32"/>
  <c r="K24"/>
  <c r="K22"/>
  <c r="K14"/>
  <c r="K12"/>
  <c r="J81" l="1"/>
  <c r="J48"/>
  <c r="J35"/>
  <c r="J15"/>
  <c r="J57"/>
  <c r="K146" l="1"/>
  <c r="K35"/>
  <c r="G15"/>
  <c r="J45"/>
  <c r="J44"/>
  <c r="J42"/>
  <c r="J41"/>
  <c r="J40"/>
  <c r="J39"/>
  <c r="E20" i="1"/>
  <c r="I142" i="14"/>
  <c r="H138"/>
  <c r="J138" s="1"/>
  <c r="H139"/>
  <c r="H141"/>
  <c r="H143"/>
  <c r="H145"/>
  <c r="H147" s="1"/>
  <c r="F138"/>
  <c r="F139"/>
  <c r="F140"/>
  <c r="F141"/>
  <c r="F143"/>
  <c r="F144"/>
  <c r="F145"/>
  <c r="F146"/>
  <c r="E138"/>
  <c r="E139"/>
  <c r="E140"/>
  <c r="E141"/>
  <c r="E143"/>
  <c r="E145"/>
  <c r="G138"/>
  <c r="G139"/>
  <c r="G141"/>
  <c r="G143"/>
  <c r="G145"/>
  <c r="K123"/>
  <c r="F114"/>
  <c r="E114"/>
  <c r="E25"/>
  <c r="J140"/>
  <c r="J106"/>
  <c r="J107"/>
  <c r="J108"/>
  <c r="J110"/>
  <c r="J115"/>
  <c r="J116"/>
  <c r="J117"/>
  <c r="J118"/>
  <c r="J119"/>
  <c r="J120"/>
  <c r="J121"/>
  <c r="J122"/>
  <c r="J123"/>
  <c r="J125"/>
  <c r="J126"/>
  <c r="J127"/>
  <c r="J128"/>
  <c r="J129"/>
  <c r="J130"/>
  <c r="J131"/>
  <c r="J132"/>
  <c r="J133"/>
  <c r="J105"/>
  <c r="J73"/>
  <c r="J74"/>
  <c r="J75"/>
  <c r="J76"/>
  <c r="J77"/>
  <c r="J82"/>
  <c r="J83"/>
  <c r="J84"/>
  <c r="J85"/>
  <c r="J93"/>
  <c r="J94"/>
  <c r="J95"/>
  <c r="J96"/>
  <c r="J97"/>
  <c r="J98"/>
  <c r="J99"/>
  <c r="J100"/>
  <c r="J72"/>
  <c r="J49"/>
  <c r="J50"/>
  <c r="J51"/>
  <c r="J52"/>
  <c r="J53"/>
  <c r="J54"/>
  <c r="J55"/>
  <c r="J56"/>
  <c r="J59"/>
  <c r="J60"/>
  <c r="J61"/>
  <c r="J62"/>
  <c r="J63"/>
  <c r="J64"/>
  <c r="J65"/>
  <c r="J66"/>
  <c r="J67"/>
  <c r="K138"/>
  <c r="K139"/>
  <c r="K140"/>
  <c r="K141"/>
  <c r="K143"/>
  <c r="K145"/>
  <c r="I138"/>
  <c r="I139"/>
  <c r="I141"/>
  <c r="I143"/>
  <c r="I145"/>
  <c r="I147" s="1"/>
  <c r="G25"/>
  <c r="G68"/>
  <c r="H68"/>
  <c r="J68"/>
  <c r="I68"/>
  <c r="K68"/>
  <c r="G81"/>
  <c r="K81"/>
  <c r="G101"/>
  <c r="H101"/>
  <c r="J101"/>
  <c r="I101"/>
  <c r="K101"/>
  <c r="G114"/>
  <c r="J114"/>
  <c r="G124"/>
  <c r="H124"/>
  <c r="I124"/>
  <c r="J124"/>
  <c r="H134"/>
  <c r="J134"/>
  <c r="K134"/>
  <c r="J141"/>
  <c r="J143"/>
  <c r="D34" i="1"/>
  <c r="J139" i="14"/>
  <c r="K124"/>
  <c r="E34" i="1"/>
  <c r="E48" i="14"/>
  <c r="F48"/>
  <c r="F15"/>
  <c r="G142"/>
  <c r="F142"/>
  <c r="E15"/>
  <c r="J145" l="1"/>
  <c r="F147"/>
  <c r="K114"/>
  <c r="J146"/>
  <c r="K48"/>
  <c r="J25"/>
  <c r="K25"/>
  <c r="K144"/>
  <c r="E142"/>
  <c r="E147" s="1"/>
  <c r="K142"/>
  <c r="H142"/>
  <c r="J142" s="1"/>
  <c r="G147"/>
  <c r="G150" s="1"/>
  <c r="G152" s="1"/>
  <c r="J144"/>
  <c r="K15"/>
  <c r="K147" l="1"/>
  <c r="J147"/>
</calcChain>
</file>

<file path=xl/sharedStrings.xml><?xml version="1.0" encoding="utf-8"?>
<sst xmlns="http://schemas.openxmlformats.org/spreadsheetml/2006/main" count="401" uniqueCount="183">
  <si>
    <t>НАИМЕНОВАНИЕ</t>
  </si>
  <si>
    <t>№</t>
  </si>
  <si>
    <t>МАЗУТ</t>
  </si>
  <si>
    <t>ПРОПАН-БУТАН</t>
  </si>
  <si>
    <t>ПРИРОДЕН ГАЗ</t>
  </si>
  <si>
    <t>ВЪГЛИЩА</t>
  </si>
  <si>
    <t>ТОПЛИННА ЕНЕРГИЯ</t>
  </si>
  <si>
    <t>ЕЛЕКТРИЧЕСКА ЕНЕРГИЯ</t>
  </si>
  <si>
    <t>ОБЩО:</t>
  </si>
  <si>
    <t>ГОДИШНА ИКОНОМИЯ</t>
  </si>
  <si>
    <t>НЕОБХОДИМИ 
ИНВЕСТИЦИИ</t>
  </si>
  <si>
    <t>лв.</t>
  </si>
  <si>
    <t>лв./год.</t>
  </si>
  <si>
    <t>год.</t>
  </si>
  <si>
    <t>СРОК НА
ОТКУПУВАНЕ</t>
  </si>
  <si>
    <r>
      <t>РЕДУЦИРАНИ 
ЕМИСИИ СО</t>
    </r>
    <r>
      <rPr>
        <b/>
        <vertAlign val="subscript"/>
        <sz val="9"/>
        <rFont val="Arial"/>
        <family val="2"/>
        <charset val="204"/>
      </rPr>
      <t>2</t>
    </r>
  </si>
  <si>
    <t>ВЕИ</t>
  </si>
  <si>
    <t>Други</t>
  </si>
  <si>
    <t>ПОЯСНЕНИЕ</t>
  </si>
  <si>
    <t>ПРОМИШЛЕН ГАЗЬОЛ</t>
  </si>
  <si>
    <t>ДИЗЕЛОВО ГОРИВО</t>
  </si>
  <si>
    <r>
      <t xml:space="preserve">ДРУГИ </t>
    </r>
    <r>
      <rPr>
        <i/>
        <sz val="10"/>
        <rFont val="Arial"/>
        <family val="2"/>
        <charset val="204"/>
      </rPr>
      <t>(изписва се)</t>
    </r>
  </si>
  <si>
    <t>АДМИНИСТРАТИВНА ОБЛАСТ</t>
  </si>
  <si>
    <t>ОБЩИНА</t>
  </si>
  <si>
    <t>ТЕЛЕФОН</t>
  </si>
  <si>
    <t>ФАКС</t>
  </si>
  <si>
    <t>E-MAIL</t>
  </si>
  <si>
    <t>МЕСТОПОЛОЖЕНИЕ</t>
  </si>
  <si>
    <t>КООРДИНАТИ</t>
  </si>
  <si>
    <t>ЛИЦЕ, ОТГОВОРНО ЗА ОБСЛЕДВАНЕТО</t>
  </si>
  <si>
    <t>1. ИНФОРМАЦИЯ ЗА КОНТАКТИ</t>
  </si>
  <si>
    <t>АДРЕС</t>
  </si>
  <si>
    <t>НАЧАЛНА ДАТА</t>
  </si>
  <si>
    <t>КРАЙНА ДАТА</t>
  </si>
  <si>
    <t>РАЗМЕРНОСТ</t>
  </si>
  <si>
    <t>СТОЙНОСТ</t>
  </si>
  <si>
    <t>3. ПОТРЕБЕНА ЕНЕРГИЯ</t>
  </si>
  <si>
    <t>ПОДПИС</t>
  </si>
  <si>
    <t>ИМЕ, ФАМИЛИЯ</t>
  </si>
  <si>
    <t>ПЕРИОД НА ОБСЛЕДВАНЕ</t>
  </si>
  <si>
    <t>Този sheet не е част от резюмето. Ролята му е само да подпомогне обследващите при класифициране на предписаните ЕСМ.</t>
  </si>
  <si>
    <t>ГОДИШНО ЕНЕРГОПОТРЕБЛЕНИЕ</t>
  </si>
  <si>
    <t>ГОДИНА НА ВЪВЕЖДАНЕ В ЕКСПЛОАТАЦИЯ</t>
  </si>
  <si>
    <t>2. КРАТКО ОПИСАНИЕ НА СГРАДАТА</t>
  </si>
  <si>
    <t>ТИП НА СГРАДАТА</t>
  </si>
  <si>
    <r>
      <t>ЗАСТРОЕНА ПЛОЩ, m</t>
    </r>
    <r>
      <rPr>
        <vertAlign val="superscript"/>
        <sz val="10"/>
        <rFont val="Arial"/>
        <family val="2"/>
        <charset val="204"/>
      </rPr>
      <t>2</t>
    </r>
  </si>
  <si>
    <t>Изолация на външни стени</t>
  </si>
  <si>
    <t>Изолация на под</t>
  </si>
  <si>
    <t>Изолация на покрив</t>
  </si>
  <si>
    <t>Подмяна на дограма</t>
  </si>
  <si>
    <t>Настройки (вкл. "температура с понижение")</t>
  </si>
  <si>
    <t>Настройки 
(вкл. "температура с понижение")</t>
  </si>
  <si>
    <r>
      <t>РАЗГЪНАТА ЗАСТРОЕНА ПЛОЩ, m</t>
    </r>
    <r>
      <rPr>
        <vertAlign val="superscript"/>
        <sz val="10"/>
        <rFont val="Arial"/>
        <family val="2"/>
        <charset val="204"/>
      </rPr>
      <t>2</t>
    </r>
  </si>
  <si>
    <r>
      <t>ОТОПЛЯЕМА ПЛОЩ, m</t>
    </r>
    <r>
      <rPr>
        <vertAlign val="superscript"/>
        <sz val="10"/>
        <rFont val="Arial"/>
        <family val="2"/>
        <charset val="204"/>
      </rPr>
      <t>2</t>
    </r>
  </si>
  <si>
    <t>ПОКАЗАТЕЛ</t>
  </si>
  <si>
    <t>4. ОСНОВНИ ИЗВОДИ ОТ АНАЛИЗА НА ЕНЕРГОПОТРЕБЛЕНИЕТО</t>
  </si>
  <si>
    <t>3.1. ГОДИШНО ПОТРЕБЛЕНИЕ ЗА ГОДИНАТА, ПРИЕТА ЗА ПРЕДСТАВИТЕЛНА</t>
  </si>
  <si>
    <t>3.1.1. Разпределение на потреблението по горива и енергии</t>
  </si>
  <si>
    <t>3.1.2. Разпределение на потреблението по предназначение (по системи и съоръжения)</t>
  </si>
  <si>
    <t>СИСТЕМА, СЪОРЪЖЕНИЕ</t>
  </si>
  <si>
    <t>ДЕЙСТВИТЕЛНО</t>
  </si>
  <si>
    <t>ОТОПЛЕНИЕ</t>
  </si>
  <si>
    <t>ВЕНТИЛАЦИЯ</t>
  </si>
  <si>
    <t>БГВ</t>
  </si>
  <si>
    <t>ВЕНТИЛАТОРИ, ПОМПИ</t>
  </si>
  <si>
    <t>ОСВЕТЛЕНИЕ</t>
  </si>
  <si>
    <t>РАЗНИ</t>
  </si>
  <si>
    <t>ОХЛАЖДАНЕ</t>
  </si>
  <si>
    <t>1.2. ФИЗИЧЕСКО/ЮРИДИЧЕСКО ЛИЦЕ, ИЗВЪРШИЛО ОБСЛЕДВАНЕТО</t>
  </si>
  <si>
    <t>НОМЕР И ДАТА НА ИЗДАДЕНИЯ СЕРТИФИКАТ</t>
  </si>
  <si>
    <t>Въвеждане (подмяна) на прибори за измерване, контрол и управление.</t>
  </si>
  <si>
    <t>Реконструкция (подмяна) на сградните инсталации или на елемнти от тях (отоплителни тела, помпи, вентилатори, тръбна мрежа, арматура и др.), включително изолации.</t>
  </si>
  <si>
    <t>Допълнителна изолация на пода.</t>
  </si>
  <si>
    <t>Допълнителна изолация на покрив.</t>
  </si>
  <si>
    <t>Подмяна на дограма, уплътняване с цел намаляване на загубите от инфилтрация.</t>
  </si>
  <si>
    <t>1.1. СГРАДА</t>
  </si>
  <si>
    <t>3.3. СПЕЦИФИЧНО ПОТРЕБЛЕНИЕ НА ЕНЕРГИЯ</t>
  </si>
  <si>
    <t>3.2. МОДЕЛНО ИЗСЛЕДВАНЕ НА СГРАДАТА С ЕТАЛОННИ ДАННИ ЗА:</t>
  </si>
  <si>
    <t>6. ЕКИП, ИЗВЪРШИЛ ОБСЛЕДВАНЕТО</t>
  </si>
  <si>
    <t>(подпис и печат)</t>
  </si>
  <si>
    <t>kg/год.</t>
  </si>
  <si>
    <t>kWh/год.</t>
  </si>
  <si>
    <r>
      <t>kWh/m</t>
    </r>
    <r>
      <rPr>
        <vertAlign val="superscript"/>
        <sz val="10"/>
        <rFont val="Arial"/>
        <family val="2"/>
        <charset val="204"/>
      </rPr>
      <t>2</t>
    </r>
    <r>
      <rPr>
        <sz val="10"/>
        <rFont val="Arial"/>
        <family val="2"/>
        <charset val="204"/>
      </rPr>
      <t>.год.</t>
    </r>
  </si>
  <si>
    <t>УКАЗАНИЯ ПО Т. 3:
1. За всички видове горива се попълва годишното потребление в натурални единици (kg/год., Nm3/год.) и в kWh/год. 
2. За топлинната и електрическата енергии се попълва годишното потребление в kWh/год. само, ако този вид енергия е получен отвън, т. е. не е генериран в рамките на сградата за сметка на разходвано гориво, което вече е попълнено като потребление в някой от предходните редове. 
3. В ред "ОБЩО" по т. 3.1.1. и 3.1.2 са въведени формули за сумиране на общото годишно енергопотребление в kWh/год.</t>
  </si>
  <si>
    <t xml:space="preserve">5. ПРЕДЛАГАНИ МЕРКИ ЗА ПОВИШАВАНЕ НА ЕНЕРГИЙНАТА ЕФЕКТИВНОСТ </t>
  </si>
  <si>
    <t>5.1. КРАТКО ОПИСАНИЕ НА МЕРКИТЕ</t>
  </si>
  <si>
    <t>5.2. ТЕХНИКО-ИКОНОМИЧЕСКИ ПАРАМЕТРИ НА МЕРКИТЕ</t>
  </si>
  <si>
    <t>ОБЩА ГОДИШНА ИКОНОМИЯ НА ЕНЕРГИЯ</t>
  </si>
  <si>
    <r>
      <t>Nm</t>
    </r>
    <r>
      <rPr>
        <b/>
        <vertAlign val="superscript"/>
        <sz val="10"/>
        <rFont val="Arial"/>
        <family val="2"/>
        <charset val="204"/>
      </rPr>
      <t>3</t>
    </r>
    <r>
      <rPr>
        <b/>
        <sz val="10"/>
        <rFont val="Arial"/>
        <family val="2"/>
        <charset val="204"/>
      </rPr>
      <t>/год.</t>
    </r>
  </si>
  <si>
    <t>t/год.</t>
  </si>
  <si>
    <t>ТИПИЗИРАНИ МЕРКИ ЗА ПОВИШАВАНЕ НА ЕНЕРГИЙНАТА ЕФЕКТИВНОСТ</t>
  </si>
  <si>
    <t>МЕРКИ</t>
  </si>
  <si>
    <t>ВСИЧКИ МЕРКИ</t>
  </si>
  <si>
    <t>ОБЩО МЯРКА 1</t>
  </si>
  <si>
    <t>ОБЩО МЕРКИ</t>
  </si>
  <si>
    <t>ОБЩО МЯРКА 2</t>
  </si>
  <si>
    <t>ОБЩО МЯРКА 12</t>
  </si>
  <si>
    <t>ОБЩО МЯРКА 11</t>
  </si>
  <si>
    <t>ОБЩО МЯРКА 10</t>
  </si>
  <si>
    <t>ОБЩО МЯРКА 9</t>
  </si>
  <si>
    <t>ОБЩО МЯРКА 8</t>
  </si>
  <si>
    <t>ОБЩО МЯРКА 7</t>
  </si>
  <si>
    <t>ОБЩО МЯРКА 6</t>
  </si>
  <si>
    <t>ОБЩО МЯРКА 5</t>
  </si>
  <si>
    <t>ОБЩО МЯРКА 4</t>
  </si>
  <si>
    <t>ОБЩО МЯРКА 3</t>
  </si>
  <si>
    <t>Мерки по осветление</t>
  </si>
  <si>
    <t>Мерки по котелна 
инсталация</t>
  </si>
  <si>
    <t>Мерки по прибори 
за измерване, контрол и управление</t>
  </si>
  <si>
    <t>Мерки по сградни 
инсталации</t>
  </si>
  <si>
    <t>Мерки по котелна инсталация</t>
  </si>
  <si>
    <t>Мерки по прибори за измерване, контрол и управление</t>
  </si>
  <si>
    <t>Мерки по сградни инсталации</t>
  </si>
  <si>
    <t>Мерки по абонатна станция</t>
  </si>
  <si>
    <t>Реконструкция (подмяна) на абонатна станция или на нейни елементи, включително изолации.</t>
  </si>
  <si>
    <t>Допълнителна изолация на външни стени, уплътнение на фуги във фасадите, .</t>
  </si>
  <si>
    <t>ЕНЕРГИЯ</t>
  </si>
  <si>
    <t>Настройка на системите за отопление, БГВ, вентилация, системи за топлинно оползотворяване и циркулиране на топлина, вентили за пестене на топлавода: вентили с ограничени потоци и др.</t>
  </si>
  <si>
    <t>Реконструкция (подмяна) на котелна инсталация или на елементи от нея (котли, помпи, тръбна мрежа, арматура и др.), включително настройки и изолации. Топлинни помпи: въздух-въздух, отработен въздух-вода, земни източници</t>
  </si>
  <si>
    <t>Инсталиране на енергийно-ефективна осветителна система, контрол за постоянен интензитет на осветеността, монтиране на система за автоматично управление. Осветители със стартови системи: осветителни тела с ефективни прибори. Ефективно външно осветление на обществени пространства.</t>
  </si>
  <si>
    <t xml:space="preserve">Ефективни охладителни уреди: хладилници и фризери за бита с висок показател на ЕЕ. Ефективни мокри уреди: съдомиални, перални и центрофугиращи сушилни за бита с висок показател на ЕЕ. Потребителски електронни стоки: електронни продукти за бита - TV, DVD, компютри и др.  Енергоефективни офис уреди: компютри, принтери, факсове, ксерокси и др. Ръководство за експлоатация и поддръжка, обучение на персонала, организационни дейности. </t>
  </si>
  <si>
    <t>Референтен специфичен годишен разход на енергия за отопление</t>
  </si>
  <si>
    <t>УКАЗАНИЯ ПО Т. 5.2: 
1. Всяка предписана мярка се причислява към някоя от 12-те типизирани (Моля, не променяйте наименованието на мерките! За класифицирането им използвайте помощен sheet Measures.).
2. За всяка мярка се попълва годишната икономия на съответните видове горива в натурални единици (kg/год., Nm3/год.) и в kWh/год. 
3. В клетките, в които има цифра "0" или символ "#DIV/0!" са въведени съответни формули.
4. Екологичният еквивалент (редуцирани емисии СО2) на всяко спестено гориво/енергия се определя по формула, съгласно чл.15 от Наредба по чл.15 към ЗЕЕ, при използване на съответното приложение.
5. Общата годишна икономия на енергия се изчислява по отношение на базисното енергопотребление автоматично след попълване на таблиците по т. 3.1.2 и т. 5.2 (Въведени са съответните формули.).
6. За годишна икономия на енергия в лв/год. се попълва чистата икономия след отчитане на експлоатационните разходи, свързани с въвеждането на съответната мярка.</t>
  </si>
  <si>
    <t>Въвеждане на системи, използващи един следните видове ВЕИ: слънце, вятър,вода, земя, вкл. термопомпи.</t>
  </si>
  <si>
    <r>
      <t>ОТОПЛЯЕМ ОБЕМ , m</t>
    </r>
    <r>
      <rPr>
        <vertAlign val="superscript"/>
        <sz val="10"/>
        <rFont val="Arial"/>
        <family val="2"/>
        <charset val="204"/>
      </rPr>
      <t>3</t>
    </r>
    <r>
      <rPr>
        <sz val="10"/>
        <rFont val="Arial"/>
        <family val="2"/>
        <charset val="204"/>
      </rPr>
      <t/>
    </r>
  </si>
  <si>
    <r>
      <t>ПЛОЩ НА ОХЛАЖДАНИЯ ОБЕМ, m</t>
    </r>
    <r>
      <rPr>
        <vertAlign val="superscript"/>
        <sz val="10"/>
        <rFont val="Arial"/>
        <family val="2"/>
        <charset val="204"/>
      </rPr>
      <t>2</t>
    </r>
  </si>
  <si>
    <r>
      <t>ОХЛАЖДАН ОБЕМ, m</t>
    </r>
    <r>
      <rPr>
        <vertAlign val="superscript"/>
        <sz val="10"/>
        <rFont val="Arial"/>
        <family val="2"/>
        <charset val="204"/>
      </rPr>
      <t>3</t>
    </r>
  </si>
  <si>
    <t>РЕФЕРЕНТНО</t>
  </si>
  <si>
    <t>Референтен специфичен годишен разход на енергия за вентилация</t>
  </si>
  <si>
    <t>Референтен специфичен годишен разход на енергия за БГВ</t>
  </si>
  <si>
    <t>Референтен специфичен годишен разход на енергия за охлаждане</t>
  </si>
  <si>
    <t>Нормализиран специфичен годишен разход на енергия за отопление</t>
  </si>
  <si>
    <t>Нормализиран специфичен годишен разход на енергия за вентилация</t>
  </si>
  <si>
    <t>Нормализиран специфичен годишен разход на енергия за БГВ</t>
  </si>
  <si>
    <t>Нормализиран специфичен годишен разход на енергия за охлаждане</t>
  </si>
  <si>
    <r>
      <t>Р Е З Ю М Е</t>
    </r>
    <r>
      <rPr>
        <b/>
        <sz val="16"/>
        <color indexed="12"/>
        <rFont val="Arial"/>
        <family val="2"/>
        <charset val="204"/>
      </rPr>
      <t xml:space="preserve">
НА ДОКЛАД ОТ ИЗВЪРШЕНО ОБСЛЕДВАНЕ 
ЗА ЕНЕРГИЙНА ЕФЕКТИВНОСТ
НА СГРАДА</t>
    </r>
  </si>
  <si>
    <t>2.1.  КОНСТРУКЦИЯ, ЕТАЖНОСТ И РЕЖИМ НА ОБИТАВНЕ НА СГРАДАТА</t>
  </si>
  <si>
    <t>Общо годишно енергопотребление - нормализирано (по базова линия) (kWh)</t>
  </si>
  <si>
    <t>ЗАБЕЛЕЖЕКА:
 Съкращенията "ПД", "ЧП", "ПО", "ЧО", "С", "Ч" в т.1.1. за собствеността озночовот съответно публична държавна, частна държавна, публична общинска, смесена (включително съсобствена) - с означаване дяловете с съсобствеността и режима на тези дялове, и частна собственост.</t>
  </si>
  <si>
    <r>
      <t>СОБСТВЕНОСТ (</t>
    </r>
    <r>
      <rPr>
        <sz val="8"/>
        <rFont val="Arial"/>
        <family val="2"/>
        <charset val="204"/>
      </rPr>
      <t>вид собственост, име и адрес на собственика, телефон)</t>
    </r>
  </si>
  <si>
    <t xml:space="preserve">(свободен текс - , като се обоснове съответствието с изискванията за енергийна 
ефективност, клас на енергопотребление,  ако за сградата има издаден сертификат се записва № /дата) </t>
  </si>
  <si>
    <t>ДЯЛ НА СПЕСТЯВАНИЯТА</t>
  </si>
  <si>
    <t>2.2.ТОПЛОСНАБДЯВАНЕ И ЕЛЕКТРОСНАБДЯВАНЕ</t>
  </si>
  <si>
    <t>УПРАВИТЕЛ</t>
  </si>
  <si>
    <t>инж.Дяна Тутанова</t>
  </si>
  <si>
    <r>
      <t>„ЕН АР КОНСУЛТ</t>
    </r>
    <r>
      <rPr>
        <sz val="12"/>
        <rFont val="Times New Roman"/>
        <family val="1"/>
        <charset val="204"/>
      </rPr>
      <t>”</t>
    </r>
    <r>
      <rPr>
        <b/>
        <i/>
        <sz val="12"/>
        <color indexed="18"/>
        <rFont val="Arial"/>
        <family val="2"/>
        <charset val="204"/>
      </rPr>
      <t>ЕООД</t>
    </r>
  </si>
  <si>
    <t xml:space="preserve">Богдана Хасърджиева  </t>
  </si>
  <si>
    <t xml:space="preserve"> „ЕН АР КОНСУЛТ”ЕООД:</t>
  </si>
  <si>
    <t>1. арх.Богдана Хасърджиева</t>
  </si>
  <si>
    <t>2. инж. Дяна Тутанова</t>
  </si>
  <si>
    <t xml:space="preserve">3. инж. Иван Янков </t>
  </si>
  <si>
    <t xml:space="preserve">Хасково,бул.”България” –над реката №    3 </t>
  </si>
  <si>
    <t xml:space="preserve">  e-mail:enarconsult@gmail.com</t>
  </si>
  <si>
    <r>
      <t xml:space="preserve">ДРУГИ </t>
    </r>
    <r>
      <rPr>
        <i/>
        <sz val="10"/>
        <rFont val="Arial"/>
        <family val="2"/>
        <charset val="204"/>
      </rPr>
      <t>(изписва се)дърва</t>
    </r>
  </si>
  <si>
    <r>
      <t xml:space="preserve">ДРУГИ </t>
    </r>
    <r>
      <rPr>
        <i/>
        <sz val="10"/>
        <rFont val="Arial"/>
        <family val="2"/>
        <charset val="204"/>
      </rPr>
      <t>(изписва се) дърва</t>
    </r>
  </si>
  <si>
    <r>
      <t xml:space="preserve">ДРУГИ </t>
    </r>
    <r>
      <rPr>
        <i/>
        <sz val="10"/>
        <rFont val="Arial"/>
        <family val="2"/>
        <charset val="204"/>
      </rPr>
      <t>дърва и смяна на гориво</t>
    </r>
  </si>
  <si>
    <r>
      <t xml:space="preserve">ДРУГИ </t>
    </r>
    <r>
      <rPr>
        <i/>
        <sz val="10"/>
        <rFont val="Arial"/>
        <family val="2"/>
        <charset val="204"/>
      </rPr>
      <t>(дърва)</t>
    </r>
  </si>
  <si>
    <r>
      <t xml:space="preserve">ДРУГИ </t>
    </r>
    <r>
      <rPr>
        <i/>
        <sz val="10"/>
        <rFont val="Arial"/>
        <family val="2"/>
        <charset val="204"/>
      </rPr>
      <t xml:space="preserve">, дърва  </t>
    </r>
  </si>
  <si>
    <t>038/666920  0888998478</t>
  </si>
  <si>
    <t xml:space="preserve">Жилищна </t>
  </si>
  <si>
    <t>2.21. Отоплителна инсталация</t>
  </si>
  <si>
    <t>2.2.2 Електроснабдяване</t>
  </si>
  <si>
    <t xml:space="preserve">1.Енергоспестяваща мярка ЕСМ1.   Топлинна изолация на   външни стени                                                                                           Предвижда се полагане на топлинна изолация по всички външни стени - 80 мм експандиран полистирен. След изпълнение на мярката стените ще бъдат с  коефициент на топлопреминаване  0,31 W/ m2 K. </t>
  </si>
  <si>
    <t>Ч</t>
  </si>
  <si>
    <t>236ЕНА025/05.12.2015</t>
  </si>
  <si>
    <t>Хасково</t>
  </si>
  <si>
    <t>Свиленград</t>
  </si>
  <si>
    <t>За сградата няма централно топлоснабдяване. Основен източник на топлина са дърва и допълнително електрическа енергия.</t>
  </si>
  <si>
    <t>Централна отоплителна инсталация не се ползва за сградата, липсва централно топлоснабдяване.  Една част от помещенията се отопляват на електрически ток посредством конвекторни печки или подобни уреди/ около 13%/. Останалата част се отопляват с монтирани климатици / по два или три броя за апартамент/10%/ и останалата част се отопляват с печки на твърдо гориво /77/%.</t>
  </si>
  <si>
    <t xml:space="preserve">Електрозахранването на сградата е осъществено от близкоразположения трафопост на EVN гр.Свиленград .Измерването на изразходваната електроенергия става по множество електромери, разположени в етажните табла.                                                                                                                                                                                                                             </t>
  </si>
  <si>
    <t>Съпоставяйки енергийните характеристики на сградата, съгласно Наредба 7 за енергийна ефективност на сгради от 14.04.2015 г. показателя за специфичен  разход на първична  енергия за  сградата е :EP =374.3 kWh/m2
Клас на енергопотребление по първична енергия  в актуално състояние  - " F".</t>
  </si>
  <si>
    <r>
      <rPr>
        <sz val="10"/>
        <rFont val="Arial"/>
        <family val="2"/>
        <charset val="204"/>
      </rPr>
      <t>След ЕСМ  по първична  енергия:
 ЕР=197.29 kWh/m2
    Съгласно скалата на класовете на енергопотребление, сградата след ЕСМ ще принадлежи към клас на енергопотребление “С”.</t>
    </r>
    <r>
      <rPr>
        <sz val="10"/>
        <color indexed="10"/>
        <rFont val="Arial"/>
        <family val="2"/>
        <charset val="204"/>
      </rPr>
      <t xml:space="preserve">
</t>
    </r>
  </si>
  <si>
    <t xml:space="preserve">2.Енергоспестяваща мярка ЕСМ2.Топлинна изолация на под.                                                                         Предвижда се и топлинна изолация от 60 мм екструдиран полистирен за надземните стени на сутерена. Предвидена е топлинна изолация с дебелина 10 см  за подове над незатворени тераси.
След изпълнение на мярката коефициента на топлопреминаване за пода от  0,69 W/m2 K   </t>
  </si>
  <si>
    <t xml:space="preserve">3.Енергоспестяваща мярка ЕСМ3.Топлинна изолация на покрив.                                                              За   покрива на сградата  се предвижда топлинна изолация за външните стени от подпокривното пространство и   изолация на покрив за затворени тераси граничещи с външен въздух .
След изпълнение на мярката   коефициента на топлопреминаване     ще бъде  0,32 W/m2K . 
</t>
  </si>
  <si>
    <t xml:space="preserve">4.Енергоспестяваща мярка ЕСМ4. Подмяна на дограма – врати и прозорци.                                                Предвижда се подмяна на съществуващата дървена  , с  дограма от PVC профил петкамерен  с двоен стъклопакет с нискоемисионно стъкло с коефициент на топлопреминаване U= 1.4 W/m2K .   За входните врати и прозорци в стълбище се предвижда  дограма от алуминиев профил с прекъснат термомост и двоен стъклопакет с нискоемисионно стъкло с U= 1.7 W/m2K </t>
  </si>
  <si>
    <t>гр. Свиленград  кв. "Изгрев"  бл.4</t>
  </si>
  <si>
    <t>Многофамилна жилищна сграда  кв..Изгрев  бл.4</t>
  </si>
  <si>
    <t>1.Гроздинка Дюлгерова 2.Розалина Караиванова</t>
  </si>
  <si>
    <t xml:space="preserve">Община Свиленград бул." България" 32 гр. Свиленград </t>
  </si>
  <si>
    <t>02.11.2015г.</t>
  </si>
  <si>
    <t>07.12.2015</t>
  </si>
  <si>
    <t xml:space="preserve">
                                                                                                                                                                                                       Обследваната  жилищна сграда е построена и пусната за ползване през 1983 г..
Сградата е построена от стандартни стоманобетонни елементи (панели),   и се състои от 3 входа на , два входа по 5 етажа и един вход на 6 етажа, със сутерен в който са  мазетата на живущите. Съществуващата фасадна обработка е пръскана мазилка Дограмата, там където не е подменена е дървена слепена. Покривът е двоен студен с вътрешно отводняване, като светлата височина на подпокривното пространство е около 0.85 м. Покривната хидроизолация не е  подменяна и е в лошо състояние.
Подът е основно  под над неотопляеми полуподземен сутерен. Оформен е още един вид под граничещ с външен въздух при затваряне на тераси.
Всички надземни  помещения се използват по предназначение,при което общата отопляема площ на сградата възлиза на 3413 м2.
Общият брой на живущите  е 125 човека.
</t>
  </si>
  <si>
    <t>За сградата е издаден Сертификат 0236ЕНА 025 от 05.12.2015 г.</t>
  </si>
</sst>
</file>

<file path=xl/styles.xml><?xml version="1.0" encoding="utf-8"?>
<styleSheet xmlns="http://schemas.openxmlformats.org/spreadsheetml/2006/main">
  <numFmts count="2">
    <numFmt numFmtId="164" formatCode="#,##0.0"/>
    <numFmt numFmtId="165" formatCode="#,##0.000"/>
  </numFmts>
  <fonts count="50">
    <font>
      <sz val="10"/>
      <name val="Arial"/>
      <charset val="204"/>
    </font>
    <font>
      <sz val="10"/>
      <name val="Arial"/>
      <family val="2"/>
      <charset val="204"/>
    </font>
    <font>
      <b/>
      <sz val="10"/>
      <name val="Arial"/>
      <family val="2"/>
      <charset val="204"/>
    </font>
    <font>
      <b/>
      <sz val="11"/>
      <name val="Arial"/>
      <family val="2"/>
      <charset val="204"/>
    </font>
    <font>
      <sz val="8"/>
      <name val="Arial"/>
      <family val="2"/>
      <charset val="204"/>
    </font>
    <font>
      <b/>
      <vertAlign val="superscript"/>
      <sz val="10"/>
      <name val="Arial"/>
      <family val="2"/>
      <charset val="204"/>
    </font>
    <font>
      <b/>
      <sz val="9"/>
      <name val="Arial"/>
      <family val="2"/>
      <charset val="204"/>
    </font>
    <font>
      <b/>
      <vertAlign val="subscript"/>
      <sz val="9"/>
      <name val="Arial"/>
      <family val="2"/>
      <charset val="204"/>
    </font>
    <font>
      <b/>
      <sz val="12"/>
      <name val="Arial"/>
      <family val="2"/>
      <charset val="204"/>
    </font>
    <font>
      <sz val="10"/>
      <name val="Arial"/>
      <family val="2"/>
      <charset val="204"/>
    </font>
    <font>
      <i/>
      <sz val="10"/>
      <name val="Arial"/>
      <family val="2"/>
      <charset val="204"/>
    </font>
    <font>
      <b/>
      <sz val="20"/>
      <color indexed="12"/>
      <name val="Bookman Old Style"/>
      <family val="1"/>
      <charset val="204"/>
    </font>
    <font>
      <b/>
      <sz val="11"/>
      <color indexed="12"/>
      <name val="Bookman Old Style"/>
      <family val="1"/>
      <charset val="204"/>
    </font>
    <font>
      <i/>
      <sz val="8"/>
      <name val="Arial"/>
      <family val="2"/>
      <charset val="204"/>
    </font>
    <font>
      <vertAlign val="superscript"/>
      <sz val="10"/>
      <name val="Arial"/>
      <family val="2"/>
      <charset val="204"/>
    </font>
    <font>
      <sz val="10"/>
      <color indexed="10"/>
      <name val="Arial"/>
      <family val="2"/>
      <charset val="204"/>
    </font>
    <font>
      <sz val="10"/>
      <name val="Arial Narrow"/>
      <family val="2"/>
      <charset val="204"/>
    </font>
    <font>
      <b/>
      <sz val="10"/>
      <name val="Arial Narrow"/>
      <family val="2"/>
      <charset val="204"/>
    </font>
    <font>
      <sz val="11"/>
      <color indexed="10"/>
      <name val="Arial"/>
      <family val="2"/>
      <charset val="204"/>
    </font>
    <font>
      <sz val="9"/>
      <name val="Arial"/>
      <family val="2"/>
      <charset val="204"/>
    </font>
    <font>
      <sz val="8"/>
      <name val="Arial"/>
      <family val="2"/>
      <charset val="204"/>
    </font>
    <font>
      <b/>
      <sz val="11"/>
      <color indexed="12"/>
      <name val="Arial"/>
      <family val="2"/>
      <charset val="204"/>
    </font>
    <font>
      <b/>
      <sz val="20"/>
      <color indexed="12"/>
      <name val="Arial"/>
      <family val="2"/>
      <charset val="204"/>
    </font>
    <font>
      <b/>
      <sz val="16"/>
      <color indexed="12"/>
      <name val="Arial"/>
      <family val="2"/>
      <charset val="204"/>
    </font>
    <font>
      <sz val="12"/>
      <name val="Times New Roman"/>
      <family val="1"/>
      <charset val="204"/>
    </font>
    <font>
      <i/>
      <sz val="12"/>
      <name val="Times New Roman"/>
      <family val="1"/>
      <charset val="204"/>
    </font>
    <font>
      <sz val="11"/>
      <name val="Times New Roman"/>
      <family val="1"/>
      <charset val="204"/>
    </font>
    <font>
      <b/>
      <sz val="12"/>
      <name val="Times New Roman"/>
      <family val="1"/>
      <charset val="204"/>
    </font>
    <font>
      <i/>
      <sz val="10"/>
      <color indexed="10"/>
      <name val="Arial"/>
      <family val="2"/>
      <charset val="204"/>
    </font>
    <font>
      <b/>
      <sz val="8"/>
      <name val="Arial"/>
      <family val="2"/>
      <charset val="204"/>
    </font>
    <font>
      <b/>
      <vertAlign val="superscript"/>
      <sz val="12"/>
      <name val="Times New Roman"/>
      <family val="1"/>
      <charset val="204"/>
    </font>
    <font>
      <sz val="10"/>
      <color indexed="10"/>
      <name val="Arial"/>
      <family val="2"/>
      <charset val="204"/>
    </font>
    <font>
      <sz val="10"/>
      <color indexed="8"/>
      <name val="Arial"/>
      <family val="2"/>
      <charset val="204"/>
    </font>
    <font>
      <b/>
      <sz val="10"/>
      <color indexed="8"/>
      <name val="Arial"/>
      <family val="2"/>
      <charset val="204"/>
    </font>
    <font>
      <b/>
      <sz val="11"/>
      <name val="Times New Roman"/>
      <family val="1"/>
      <charset val="204"/>
    </font>
    <font>
      <b/>
      <i/>
      <sz val="12"/>
      <color indexed="18"/>
      <name val="Arial"/>
      <family val="2"/>
      <charset val="204"/>
    </font>
    <font>
      <sz val="11"/>
      <color indexed="10"/>
      <name val="Times New Roman"/>
      <family val="1"/>
      <charset val="204"/>
    </font>
    <font>
      <sz val="11"/>
      <color indexed="18"/>
      <name val="Times New Roman"/>
      <family val="1"/>
      <charset val="204"/>
    </font>
    <font>
      <sz val="12"/>
      <color indexed="10"/>
      <name val="Times New Roman"/>
      <family val="1"/>
      <charset val="204"/>
    </font>
    <font>
      <sz val="14"/>
      <name val="Cambria"/>
      <family val="1"/>
      <charset val="204"/>
    </font>
    <font>
      <sz val="12"/>
      <color rgb="FF000000"/>
      <name val="Calibri"/>
      <family val="2"/>
      <charset val="204"/>
    </font>
    <font>
      <sz val="11"/>
      <color rgb="FF000000"/>
      <name val="Calibri"/>
      <family val="2"/>
      <charset val="204"/>
    </font>
    <font>
      <sz val="11"/>
      <name val="Cambria"/>
      <family val="1"/>
      <charset val="204"/>
    </font>
    <font>
      <sz val="11"/>
      <name val="Calibri"/>
      <family val="2"/>
      <charset val="204"/>
    </font>
    <font>
      <sz val="10"/>
      <color rgb="FF000000"/>
      <name val="Calibri"/>
      <family val="2"/>
      <charset val="204"/>
    </font>
    <font>
      <b/>
      <sz val="10"/>
      <name val="Cambria"/>
      <family val="1"/>
      <charset val="204"/>
    </font>
    <font>
      <sz val="10"/>
      <name val="Cambria"/>
      <family val="1"/>
      <charset val="204"/>
    </font>
    <font>
      <i/>
      <sz val="10"/>
      <name val="Cambria"/>
      <family val="1"/>
      <charset val="204"/>
    </font>
    <font>
      <sz val="10"/>
      <color rgb="FF000000"/>
      <name val="Times New Roman"/>
      <family val="1"/>
      <charset val="204"/>
    </font>
    <font>
      <b/>
      <sz val="11"/>
      <color rgb="FF4F81BD"/>
      <name val="Cambria"/>
      <family val="1"/>
      <charset val="204"/>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328">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Continuous" vertical="center"/>
    </xf>
    <xf numFmtId="0" fontId="2"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0" fillId="0" borderId="0" xfId="0" applyAlignment="1" applyProtection="1">
      <alignment vertical="center"/>
      <protection locked="0"/>
    </xf>
    <xf numFmtId="0" fontId="2" fillId="2" borderId="2" xfId="0" applyFont="1" applyFill="1" applyBorder="1" applyAlignment="1" applyProtection="1">
      <alignment horizontal="centerContinuous" vertical="center"/>
      <protection locked="0"/>
    </xf>
    <xf numFmtId="0" fontId="0" fillId="2" borderId="3" xfId="0" applyFill="1" applyBorder="1" applyAlignment="1" applyProtection="1">
      <alignment horizontal="centerContinuous" vertical="center"/>
      <protection locked="0"/>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6" fillId="3" borderId="6"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right" vertical="center"/>
      <protection locked="0"/>
    </xf>
    <xf numFmtId="0" fontId="2" fillId="2" borderId="7" xfId="0" applyFont="1" applyFill="1" applyBorder="1" applyAlignment="1" applyProtection="1">
      <alignment horizontal="centerContinuous" vertical="center"/>
      <protection locked="0"/>
    </xf>
    <xf numFmtId="0" fontId="2" fillId="2" borderId="3" xfId="0" applyFont="1" applyFill="1" applyBorder="1" applyAlignment="1" applyProtection="1">
      <alignment horizontal="centerContinuous" vertical="center"/>
      <protection locked="0"/>
    </xf>
    <xf numFmtId="0" fontId="2" fillId="2" borderId="1" xfId="0" applyFont="1" applyFill="1" applyBorder="1" applyAlignment="1" applyProtection="1">
      <alignment vertical="center"/>
      <protection locked="0"/>
    </xf>
    <xf numFmtId="0" fontId="2" fillId="4" borderId="2" xfId="0" applyFont="1" applyFill="1" applyBorder="1" applyAlignment="1" applyProtection="1">
      <alignment horizontal="centerContinuous" vertical="center"/>
      <protection locked="0"/>
    </xf>
    <xf numFmtId="0" fontId="2" fillId="2" borderId="1" xfId="0" applyFont="1" applyFill="1" applyBorder="1" applyAlignment="1" applyProtection="1">
      <alignment vertical="center"/>
    </xf>
    <xf numFmtId="0" fontId="2" fillId="4" borderId="1" xfId="0" applyFont="1" applyFill="1" applyBorder="1" applyAlignment="1" applyProtection="1">
      <alignment vertical="center"/>
    </xf>
    <xf numFmtId="0" fontId="0" fillId="0" borderId="1" xfId="0" applyBorder="1" applyAlignment="1" applyProtection="1">
      <alignment horizontal="right" vertical="center"/>
    </xf>
    <xf numFmtId="0" fontId="2" fillId="4" borderId="1" xfId="0" applyFont="1" applyFill="1" applyBorder="1" applyAlignment="1" applyProtection="1">
      <alignment horizontal="right" vertical="center"/>
    </xf>
    <xf numFmtId="0" fontId="2" fillId="2" borderId="1" xfId="0" applyFont="1" applyFill="1" applyBorder="1" applyAlignment="1" applyProtection="1">
      <alignment horizontal="right" vertical="center"/>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0" xfId="0" applyFill="1" applyAlignment="1" applyProtection="1">
      <alignment vertical="center"/>
      <protection locked="0"/>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protection locked="0"/>
    </xf>
    <xf numFmtId="0" fontId="0" fillId="0" borderId="0" xfId="0" applyAlignment="1">
      <alignment horizontal="centerContinuous" vertical="center"/>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11" fillId="0" borderId="0" xfId="0" applyFont="1" applyAlignment="1">
      <alignment horizontal="centerContinuous" vertical="center" wrapText="1"/>
    </xf>
    <xf numFmtId="0" fontId="12" fillId="0" borderId="0" xfId="0" applyFont="1" applyAlignment="1">
      <alignment vertical="center"/>
    </xf>
    <xf numFmtId="0" fontId="9" fillId="2" borderId="1" xfId="0" applyFont="1" applyFill="1" applyBorder="1" applyAlignment="1">
      <alignment horizontal="center" vertical="center"/>
    </xf>
    <xf numFmtId="0" fontId="0" fillId="2" borderId="1" xfId="0" applyFill="1" applyBorder="1" applyAlignment="1">
      <alignment vertical="center"/>
    </xf>
    <xf numFmtId="0" fontId="0" fillId="0" borderId="0" xfId="0" applyFill="1" applyBorder="1" applyAlignment="1" applyProtection="1">
      <alignment horizontal="centerContinuous" vertical="center"/>
      <protection locked="0"/>
    </xf>
    <xf numFmtId="0" fontId="0" fillId="0" borderId="0" xfId="0" applyBorder="1" applyAlignment="1">
      <alignment horizontal="center" vertical="center" wrapText="1"/>
    </xf>
    <xf numFmtId="0" fontId="0" fillId="0" borderId="1" xfId="0" applyFill="1" applyBorder="1" applyAlignment="1">
      <alignment vertical="center"/>
    </xf>
    <xf numFmtId="0" fontId="0" fillId="0" borderId="1" xfId="0"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0" xfId="0" applyBorder="1" applyAlignment="1">
      <alignment vertical="center"/>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3" fillId="0" borderId="2" xfId="0" applyFont="1" applyFill="1" applyBorder="1" applyAlignment="1">
      <alignment horizontal="centerContinuous" vertical="center"/>
    </xf>
    <xf numFmtId="0" fontId="10" fillId="0" borderId="0" xfId="0" applyFont="1" applyBorder="1" applyAlignment="1">
      <alignment horizontal="center" vertical="center" wrapText="1"/>
    </xf>
    <xf numFmtId="0" fontId="0" fillId="2" borderId="7" xfId="0" applyFill="1" applyBorder="1" applyAlignment="1" applyProtection="1">
      <alignment horizontal="centerContinuous" vertical="center"/>
      <protection locked="0"/>
    </xf>
    <xf numFmtId="0" fontId="2" fillId="2" borderId="3" xfId="0"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8" xfId="0" applyBorder="1" applyAlignment="1" applyProtection="1">
      <alignment horizontal="right" vertical="center"/>
      <protection locked="0"/>
    </xf>
    <xf numFmtId="0" fontId="2" fillId="2" borderId="10"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8" fillId="0" borderId="0" xfId="0" applyFont="1" applyAlignment="1">
      <alignment vertical="center"/>
    </xf>
    <xf numFmtId="0" fontId="9" fillId="2" borderId="3" xfId="0" applyFont="1" applyFill="1" applyBorder="1" applyAlignment="1">
      <alignment horizontal="centerContinuous" vertical="center"/>
    </xf>
    <xf numFmtId="0" fontId="1" fillId="0" borderId="1" xfId="0" applyFont="1" applyBorder="1" applyAlignment="1">
      <alignment vertical="center" wrapText="1"/>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xf>
    <xf numFmtId="0" fontId="9" fillId="2" borderId="4" xfId="0" applyFont="1" applyFill="1" applyBorder="1" applyAlignment="1">
      <alignment horizontal="left" vertical="center"/>
    </xf>
    <xf numFmtId="0" fontId="2" fillId="0" borderId="0" xfId="0" applyFont="1" applyFill="1" applyBorder="1" applyAlignment="1" applyProtection="1">
      <alignment horizontal="centerContinuous"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12" fillId="0" borderId="0" xfId="0" applyFont="1" applyAlignment="1">
      <alignment horizontal="right" vertical="center"/>
    </xf>
    <xf numFmtId="0" fontId="0" fillId="0" borderId="0" xfId="0" applyBorder="1" applyAlignment="1">
      <alignment horizontal="center" vertical="center"/>
    </xf>
    <xf numFmtId="0" fontId="19" fillId="0" borderId="8" xfId="0" applyFont="1" applyFill="1" applyBorder="1" applyAlignment="1" applyProtection="1">
      <alignment horizontal="right" vertical="center"/>
      <protection locked="0"/>
    </xf>
    <xf numFmtId="0" fontId="0" fillId="4" borderId="7" xfId="0" applyFill="1" applyBorder="1" applyAlignment="1" applyProtection="1">
      <alignment horizontal="centerContinuous" vertical="center"/>
      <protection locked="0"/>
    </xf>
    <xf numFmtId="0" fontId="0" fillId="4" borderId="3" xfId="0" applyFill="1" applyBorder="1" applyAlignment="1" applyProtection="1">
      <alignment horizontal="centerContinuous" vertical="center"/>
      <protection locked="0"/>
    </xf>
    <xf numFmtId="0" fontId="2" fillId="0" borderId="0" xfId="0" applyFont="1" applyFill="1" applyBorder="1" applyAlignment="1" applyProtection="1">
      <alignment horizontal="centerContinuous" vertical="center"/>
    </xf>
    <xf numFmtId="0" fontId="0" fillId="2" borderId="10" xfId="0" applyFill="1" applyBorder="1" applyAlignment="1">
      <alignment horizontal="left" vertical="center"/>
    </xf>
    <xf numFmtId="0" fontId="0" fillId="0" borderId="0" xfId="0"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left" vertical="center"/>
    </xf>
    <xf numFmtId="0" fontId="21" fillId="0" borderId="0" xfId="0" applyFont="1" applyAlignment="1">
      <alignment vertical="center"/>
    </xf>
    <xf numFmtId="0" fontId="9" fillId="0" borderId="0" xfId="0" applyFont="1" applyAlignment="1">
      <alignment vertical="center"/>
    </xf>
    <xf numFmtId="0" fontId="2" fillId="0" borderId="2" xfId="0" applyFont="1" applyFill="1" applyBorder="1" applyAlignment="1" applyProtection="1">
      <alignment horizontal="centerContinuous" vertical="center"/>
      <protection locked="0"/>
    </xf>
    <xf numFmtId="0" fontId="0" fillId="0" borderId="7" xfId="0" applyFill="1" applyBorder="1" applyAlignment="1" applyProtection="1">
      <alignment horizontal="centerContinuous" vertical="center"/>
      <protection locked="0"/>
    </xf>
    <xf numFmtId="0" fontId="0" fillId="0" borderId="3" xfId="0" applyFill="1" applyBorder="1" applyAlignment="1" applyProtection="1">
      <alignment horizontal="centerContinuous" vertical="center"/>
      <protection locked="0"/>
    </xf>
    <xf numFmtId="3" fontId="0" fillId="0" borderId="1" xfId="0" applyNumberFormat="1" applyBorder="1" applyAlignment="1" applyProtection="1">
      <alignment horizontal="right" vertical="center"/>
      <protection locked="0"/>
    </xf>
    <xf numFmtId="3" fontId="0" fillId="0" borderId="1" xfId="0" applyNumberFormat="1" applyBorder="1" applyAlignment="1" applyProtection="1">
      <alignment horizontal="right" vertical="center"/>
    </xf>
    <xf numFmtId="0" fontId="6" fillId="5" borderId="1" xfId="0" applyFont="1" applyFill="1" applyBorder="1" applyAlignment="1" applyProtection="1">
      <alignment horizontal="center" vertical="center"/>
      <protection locked="0"/>
    </xf>
    <xf numFmtId="9" fontId="2" fillId="4" borderId="1" xfId="0" applyNumberFormat="1" applyFont="1" applyFill="1" applyBorder="1" applyAlignment="1" applyProtection="1">
      <alignment vertical="center"/>
    </xf>
    <xf numFmtId="0" fontId="0" fillId="0" borderId="11" xfId="0" applyBorder="1" applyAlignment="1">
      <alignment vertical="center"/>
    </xf>
    <xf numFmtId="0" fontId="0" fillId="0" borderId="12" xfId="0" applyBorder="1" applyAlignment="1">
      <alignment vertical="center"/>
    </xf>
    <xf numFmtId="0" fontId="24" fillId="0" borderId="0" xfId="0" applyFont="1" applyAlignment="1">
      <alignment horizontal="justify"/>
    </xf>
    <xf numFmtId="0" fontId="0" fillId="0" borderId="10" xfId="0" applyBorder="1" applyAlignment="1">
      <alignment vertical="center" wrapText="1"/>
    </xf>
    <xf numFmtId="0" fontId="0" fillId="0" borderId="0" xfId="0" applyBorder="1" applyAlignment="1">
      <alignment vertical="center" wrapText="1"/>
    </xf>
    <xf numFmtId="0" fontId="10" fillId="0" borderId="10" xfId="0" applyFont="1" applyBorder="1" applyAlignment="1">
      <alignment vertical="center" wrapText="1"/>
    </xf>
    <xf numFmtId="0" fontId="26" fillId="0" borderId="0" xfId="0" applyFont="1" applyAlignment="1">
      <alignment horizontal="justify" wrapText="1"/>
    </xf>
    <xf numFmtId="0" fontId="2" fillId="0" borderId="0" xfId="0" applyFont="1" applyFill="1" applyAlignment="1" applyProtection="1">
      <alignment vertical="center"/>
      <protection locked="0"/>
    </xf>
    <xf numFmtId="0" fontId="2" fillId="2" borderId="1" xfId="0" applyFont="1" applyFill="1" applyBorder="1" applyAlignment="1" applyProtection="1">
      <alignment horizontal="center" vertical="center"/>
    </xf>
    <xf numFmtId="0" fontId="28" fillId="0" borderId="0" xfId="0" applyFont="1" applyAlignment="1">
      <alignment horizontal="centerContinuous" vertical="center" wrapText="1"/>
    </xf>
    <xf numFmtId="0" fontId="15" fillId="0" borderId="0" xfId="0" applyFont="1" applyAlignment="1">
      <alignment horizontal="centerContinuous" vertical="center"/>
    </xf>
    <xf numFmtId="0" fontId="29" fillId="0" borderId="8" xfId="0" applyFont="1" applyFill="1" applyBorder="1" applyAlignment="1">
      <alignment horizontal="center" vertical="center"/>
    </xf>
    <xf numFmtId="0" fontId="20" fillId="0" borderId="0" xfId="0" applyFont="1" applyAlignment="1">
      <alignment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3" fillId="0" borderId="1" xfId="0" applyFont="1" applyFill="1" applyBorder="1" applyAlignment="1">
      <alignment horizontal="center" vertical="center"/>
    </xf>
    <xf numFmtId="0" fontId="30" fillId="0" borderId="0" xfId="0" applyFont="1" applyAlignment="1">
      <alignment horizontal="center"/>
    </xf>
    <xf numFmtId="0" fontId="0" fillId="0" borderId="1" xfId="0" applyNumberFormat="1" applyBorder="1" applyAlignment="1" applyProtection="1">
      <alignment horizontal="right" vertical="center"/>
      <protection locked="0"/>
    </xf>
    <xf numFmtId="0" fontId="0" fillId="0" borderId="1" xfId="0" applyNumberFormat="1" applyBorder="1" applyAlignment="1" applyProtection="1">
      <alignment horizontal="right" vertical="center"/>
    </xf>
    <xf numFmtId="0" fontId="2" fillId="2" borderId="1" xfId="0" applyNumberFormat="1" applyFont="1" applyFill="1" applyBorder="1" applyAlignment="1" applyProtection="1">
      <alignment horizontal="right" vertical="center"/>
    </xf>
    <xf numFmtId="0" fontId="0" fillId="2" borderId="1" xfId="0" applyNumberFormat="1" applyFill="1" applyBorder="1" applyAlignment="1" applyProtection="1">
      <alignment horizontal="right" vertical="center"/>
    </xf>
    <xf numFmtId="0" fontId="0" fillId="0" borderId="1" xfId="0" applyNumberFormat="1" applyBorder="1" applyAlignment="1" applyProtection="1">
      <alignment horizontal="center" vertical="center"/>
      <protection locked="0"/>
    </xf>
    <xf numFmtId="0" fontId="0" fillId="0" borderId="1" xfId="0" applyNumberFormat="1" applyBorder="1" applyAlignment="1" applyProtection="1">
      <alignment vertical="center"/>
      <protection locked="0"/>
    </xf>
    <xf numFmtId="0" fontId="2" fillId="2" borderId="7" xfId="0" applyNumberFormat="1" applyFont="1" applyFill="1" applyBorder="1" applyAlignment="1" applyProtection="1">
      <alignment horizontal="centerContinuous" vertical="center"/>
      <protection locked="0"/>
    </xf>
    <xf numFmtId="0" fontId="2" fillId="2" borderId="3" xfId="0" applyNumberFormat="1" applyFont="1" applyFill="1" applyBorder="1" applyAlignment="1" applyProtection="1">
      <alignment horizontal="centerContinuous" vertical="center"/>
      <protection locked="0"/>
    </xf>
    <xf numFmtId="4" fontId="0" fillId="0" borderId="1" xfId="0" applyNumberFormat="1" applyBorder="1" applyAlignment="1" applyProtection="1">
      <alignment horizontal="right" vertical="center"/>
    </xf>
    <xf numFmtId="0" fontId="0" fillId="0" borderId="2" xfId="0" applyBorder="1" applyAlignment="1" applyProtection="1">
      <alignment vertical="center"/>
      <protection locked="0"/>
    </xf>
    <xf numFmtId="0" fontId="2" fillId="0" borderId="1" xfId="0" applyNumberFormat="1" applyFont="1" applyBorder="1" applyAlignment="1" applyProtection="1">
      <alignment horizontal="right" vertical="center"/>
      <protection locked="0"/>
    </xf>
    <xf numFmtId="0" fontId="31" fillId="0" borderId="1" xfId="0" applyNumberFormat="1" applyFont="1" applyBorder="1" applyAlignment="1" applyProtection="1">
      <alignment horizontal="right" vertical="center"/>
      <protection locked="0"/>
    </xf>
    <xf numFmtId="0" fontId="2" fillId="2" borderId="3" xfId="0" applyFont="1" applyFill="1" applyBorder="1" applyAlignment="1">
      <alignment horizontal="center" vertical="center"/>
    </xf>
    <xf numFmtId="4" fontId="0" fillId="0" borderId="1" xfId="0" applyNumberFormat="1" applyBorder="1" applyAlignment="1" applyProtection="1">
      <alignment horizontal="right" vertical="center"/>
      <protection locked="0"/>
    </xf>
    <xf numFmtId="0" fontId="2" fillId="2" borderId="1" xfId="0" applyNumberFormat="1" applyFont="1" applyFill="1" applyBorder="1" applyAlignment="1" applyProtection="1">
      <alignment horizontal="centerContinuous" vertical="center"/>
      <protection locked="0"/>
    </xf>
    <xf numFmtId="165" fontId="0" fillId="0" borderId="1" xfId="0" applyNumberFormat="1" applyBorder="1" applyAlignment="1" applyProtection="1">
      <alignment horizontal="right" vertical="center"/>
      <protection locked="0"/>
    </xf>
    <xf numFmtId="0" fontId="2" fillId="4" borderId="1" xfId="0" applyFont="1" applyFill="1" applyBorder="1" applyAlignment="1" applyProtection="1">
      <alignment horizontal="centerContinuous" vertical="center"/>
    </xf>
    <xf numFmtId="0" fontId="9" fillId="2" borderId="1" xfId="0" applyNumberFormat="1" applyFont="1" applyFill="1" applyBorder="1" applyAlignment="1" applyProtection="1">
      <alignment horizontal="centerContinuous" vertical="center"/>
      <protection locked="0"/>
    </xf>
    <xf numFmtId="2" fontId="0" fillId="0" borderId="1" xfId="0" applyNumberFormat="1" applyBorder="1" applyAlignment="1" applyProtection="1">
      <alignment horizontal="right" vertical="center"/>
    </xf>
    <xf numFmtId="2" fontId="0" fillId="2" borderId="1" xfId="0" applyNumberFormat="1" applyFill="1" applyBorder="1" applyAlignment="1" applyProtection="1">
      <alignment horizontal="right" vertical="center"/>
    </xf>
    <xf numFmtId="2" fontId="0" fillId="0" borderId="1" xfId="0" applyNumberFormat="1" applyBorder="1" applyAlignment="1" applyProtection="1">
      <alignment horizontal="right" vertical="center"/>
      <protection locked="0"/>
    </xf>
    <xf numFmtId="2" fontId="2" fillId="2" borderId="1" xfId="0" applyNumberFormat="1" applyFont="1" applyFill="1" applyBorder="1" applyAlignment="1" applyProtection="1">
      <alignment horizontal="right" vertical="center"/>
    </xf>
    <xf numFmtId="2" fontId="0" fillId="0" borderId="1" xfId="0" applyNumberFormat="1" applyBorder="1" applyAlignment="1" applyProtection="1">
      <alignment vertical="center"/>
      <protection locked="0"/>
    </xf>
    <xf numFmtId="4" fontId="32" fillId="0" borderId="1" xfId="0" applyNumberFormat="1" applyFont="1" applyBorder="1" applyAlignment="1" applyProtection="1">
      <alignment horizontal="right" vertical="center"/>
      <protection locked="0"/>
    </xf>
    <xf numFmtId="0" fontId="32" fillId="0" borderId="1" xfId="0" applyNumberFormat="1" applyFont="1" applyBorder="1" applyAlignment="1" applyProtection="1">
      <alignment horizontal="right" vertical="center"/>
      <protection locked="0"/>
    </xf>
    <xf numFmtId="0" fontId="33" fillId="0" borderId="1" xfId="0" applyNumberFormat="1" applyFont="1" applyBorder="1" applyAlignment="1" applyProtection="1">
      <alignment horizontal="right" vertical="center"/>
      <protection locked="0"/>
    </xf>
    <xf numFmtId="2" fontId="32" fillId="0" borderId="1" xfId="0" applyNumberFormat="1" applyFont="1" applyBorder="1" applyAlignment="1" applyProtection="1">
      <alignment horizontal="right" vertical="center"/>
    </xf>
    <xf numFmtId="2" fontId="32" fillId="0" borderId="1" xfId="0" applyNumberFormat="1" applyFont="1" applyBorder="1" applyAlignment="1" applyProtection="1">
      <alignment horizontal="right" vertical="center"/>
      <protection locked="0"/>
    </xf>
    <xf numFmtId="164" fontId="32" fillId="0" borderId="1" xfId="0" applyNumberFormat="1" applyFont="1" applyBorder="1" applyAlignment="1" applyProtection="1">
      <alignment horizontal="right" vertical="center"/>
      <protection locked="0"/>
    </xf>
    <xf numFmtId="3" fontId="32" fillId="0" borderId="1" xfId="0" applyNumberFormat="1" applyFont="1" applyBorder="1" applyAlignment="1" applyProtection="1">
      <alignment horizontal="right" vertical="center"/>
      <protection locked="0"/>
    </xf>
    <xf numFmtId="0" fontId="32" fillId="0" borderId="0" xfId="0" applyFont="1" applyAlignment="1" applyProtection="1">
      <alignment vertical="center"/>
      <protection locked="0"/>
    </xf>
    <xf numFmtId="2" fontId="32" fillId="0" borderId="0" xfId="0" applyNumberFormat="1" applyFont="1" applyAlignment="1" applyProtection="1">
      <alignment vertical="center"/>
      <protection locked="0"/>
    </xf>
    <xf numFmtId="4" fontId="33" fillId="2" borderId="1" xfId="0" applyNumberFormat="1" applyFont="1" applyFill="1" applyBorder="1" applyAlignment="1" applyProtection="1">
      <alignment horizontal="right" vertical="center"/>
      <protection locked="0"/>
    </xf>
    <xf numFmtId="0" fontId="33" fillId="2" borderId="3" xfId="0" applyNumberFormat="1" applyFont="1" applyFill="1" applyBorder="1" applyAlignment="1" applyProtection="1">
      <alignment horizontal="right" vertical="center"/>
      <protection locked="0"/>
    </xf>
    <xf numFmtId="0" fontId="33" fillId="2" borderId="1" xfId="0" applyNumberFormat="1" applyFont="1" applyFill="1" applyBorder="1" applyAlignment="1" applyProtection="1">
      <alignment horizontal="right" vertical="center"/>
    </xf>
    <xf numFmtId="2" fontId="32" fillId="2" borderId="1" xfId="0" applyNumberFormat="1" applyFont="1" applyFill="1" applyBorder="1" applyAlignment="1" applyProtection="1">
      <alignment horizontal="right" vertical="center"/>
    </xf>
    <xf numFmtId="2" fontId="33" fillId="2" borderId="1" xfId="0" applyNumberFormat="1" applyFont="1" applyFill="1" applyBorder="1" applyAlignment="1" applyProtection="1">
      <alignment horizontal="right" vertical="center"/>
    </xf>
    <xf numFmtId="0" fontId="32" fillId="0" borderId="1" xfId="0" applyNumberFormat="1" applyFont="1" applyBorder="1" applyAlignment="1" applyProtection="1">
      <alignment horizontal="center" vertical="center"/>
      <protection locked="0"/>
    </xf>
    <xf numFmtId="0" fontId="32" fillId="0" borderId="1" xfId="0" applyNumberFormat="1" applyFont="1" applyBorder="1" applyAlignment="1" applyProtection="1">
      <alignment vertical="center"/>
      <protection locked="0"/>
    </xf>
    <xf numFmtId="2" fontId="32" fillId="0" borderId="1" xfId="0" applyNumberFormat="1" applyFont="1" applyBorder="1" applyAlignment="1" applyProtection="1">
      <alignment vertical="center"/>
      <protection locked="0"/>
    </xf>
    <xf numFmtId="4" fontId="2" fillId="4" borderId="1" xfId="0" applyNumberFormat="1" applyFont="1" applyFill="1" applyBorder="1" applyAlignment="1" applyProtection="1">
      <alignment horizontal="right" vertical="center"/>
    </xf>
    <xf numFmtId="2" fontId="19" fillId="0" borderId="1" xfId="0" applyNumberFormat="1" applyFont="1" applyFill="1" applyBorder="1" applyAlignment="1" applyProtection="1">
      <alignment horizontal="right" vertical="center"/>
      <protection locked="0"/>
    </xf>
    <xf numFmtId="2" fontId="0" fillId="0" borderId="1" xfId="0" applyNumberFormat="1" applyBorder="1" applyAlignment="1" applyProtection="1">
      <alignment vertical="center"/>
    </xf>
    <xf numFmtId="2" fontId="2" fillId="4" borderId="1" xfId="0" applyNumberFormat="1" applyFont="1" applyFill="1" applyBorder="1" applyAlignment="1" applyProtection="1">
      <alignment horizontal="right" vertical="center"/>
    </xf>
    <xf numFmtId="0" fontId="24" fillId="0" borderId="3" xfId="0" applyFont="1" applyBorder="1" applyAlignment="1"/>
    <xf numFmtId="0" fontId="24" fillId="0" borderId="0" xfId="0" applyFont="1" applyAlignment="1"/>
    <xf numFmtId="49" fontId="0" fillId="0" borderId="0" xfId="0" applyNumberFormat="1" applyAlignment="1">
      <alignment vertical="center"/>
    </xf>
    <xf numFmtId="0" fontId="26" fillId="0" borderId="0" xfId="0" applyFont="1" applyAlignment="1">
      <alignment horizontal="justify"/>
    </xf>
    <xf numFmtId="0" fontId="31" fillId="0" borderId="1" xfId="0" applyFont="1" applyFill="1" applyBorder="1" applyAlignment="1">
      <alignment vertical="center"/>
    </xf>
    <xf numFmtId="0" fontId="35" fillId="0" borderId="0" xfId="0" applyFont="1"/>
    <xf numFmtId="1" fontId="0" fillId="0" borderId="1" xfId="0" applyNumberFormat="1" applyBorder="1" applyAlignment="1" applyProtection="1">
      <alignment horizontal="right" vertical="center"/>
      <protection locked="0"/>
    </xf>
    <xf numFmtId="1" fontId="2" fillId="2" borderId="1" xfId="0" applyNumberFormat="1" applyFont="1" applyFill="1" applyBorder="1" applyAlignment="1" applyProtection="1">
      <alignment vertical="center"/>
    </xf>
    <xf numFmtId="1" fontId="0" fillId="0" borderId="0" xfId="0" applyNumberFormat="1" applyAlignment="1" applyProtection="1">
      <alignment vertical="center"/>
      <protection locked="0"/>
    </xf>
    <xf numFmtId="0" fontId="31" fillId="0" borderId="1"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4" fillId="0" borderId="0" xfId="0" applyFont="1" applyBorder="1" applyAlignment="1"/>
    <xf numFmtId="0" fontId="24" fillId="0" borderId="1" xfId="0" applyFont="1" applyBorder="1" applyAlignment="1"/>
    <xf numFmtId="0" fontId="1" fillId="0" borderId="1" xfId="0" applyFont="1" applyFill="1" applyBorder="1" applyAlignment="1">
      <alignment vertical="center"/>
    </xf>
    <xf numFmtId="0" fontId="38" fillId="0" borderId="0" xfId="0" applyFont="1" applyAlignment="1">
      <alignment horizontal="justify"/>
    </xf>
    <xf numFmtId="0" fontId="36" fillId="0" borderId="0" xfId="0" applyFont="1" applyAlignment="1">
      <alignment horizontal="justify"/>
    </xf>
    <xf numFmtId="0" fontId="36" fillId="0" borderId="0" xfId="0" applyFont="1"/>
    <xf numFmtId="0" fontId="31" fillId="0" borderId="0" xfId="0" applyFont="1"/>
    <xf numFmtId="0" fontId="26" fillId="0" borderId="0" xfId="0" applyFont="1" applyBorder="1" applyAlignment="1">
      <alignment horizontal="justify" vertical="top" wrapText="1"/>
    </xf>
    <xf numFmtId="0" fontId="25" fillId="0" borderId="0" xfId="0" applyFont="1" applyBorder="1" applyAlignment="1">
      <alignment vertical="top" wrapText="1"/>
    </xf>
    <xf numFmtId="0" fontId="27" fillId="0" borderId="0" xfId="0" applyFont="1" applyBorder="1" applyAlignment="1">
      <alignment vertical="top" wrapText="1"/>
    </xf>
    <xf numFmtId="0" fontId="26" fillId="0" borderId="0" xfId="0" applyFont="1" applyBorder="1" applyAlignment="1">
      <alignment vertical="top" wrapText="1"/>
    </xf>
    <xf numFmtId="0" fontId="39" fillId="0" borderId="0" xfId="0" applyFont="1" applyFill="1" applyBorder="1" applyAlignment="1">
      <alignment horizontal="justify" vertical="top" wrapText="1"/>
    </xf>
    <xf numFmtId="0" fontId="39" fillId="0" borderId="0" xfId="0" applyFont="1" applyFill="1" applyBorder="1" applyAlignment="1">
      <alignment horizontal="center" vertical="top" wrapText="1"/>
    </xf>
    <xf numFmtId="3" fontId="39" fillId="0" borderId="0" xfId="0" applyNumberFormat="1" applyFont="1" applyFill="1" applyBorder="1" applyAlignment="1">
      <alignment horizontal="center" vertical="top" wrapText="1"/>
    </xf>
    <xf numFmtId="2" fontId="9" fillId="0" borderId="1" xfId="0" applyNumberFormat="1" applyFont="1" applyBorder="1" applyAlignment="1" applyProtection="1">
      <alignment horizontal="right" vertical="center"/>
    </xf>
    <xf numFmtId="0" fontId="40" fillId="0" borderId="0" xfId="0" applyFont="1" applyFill="1" applyBorder="1" applyAlignment="1">
      <alignment horizontal="right"/>
    </xf>
    <xf numFmtId="0" fontId="40" fillId="0" borderId="0" xfId="0" applyFont="1" applyFill="1" applyBorder="1"/>
    <xf numFmtId="0" fontId="41" fillId="0" borderId="0" xfId="0" applyFont="1" applyFill="1" applyBorder="1" applyAlignment="1">
      <alignment horizontal="center"/>
    </xf>
    <xf numFmtId="0" fontId="41" fillId="0" borderId="0" xfId="0" applyFont="1" applyFill="1" applyBorder="1"/>
    <xf numFmtId="0" fontId="41" fillId="0" borderId="0" xfId="0" applyFont="1" applyFill="1" applyBorder="1" applyAlignment="1">
      <alignment horizontal="right"/>
    </xf>
    <xf numFmtId="0" fontId="41" fillId="0" borderId="0" xfId="0" applyFont="1" applyFill="1" applyBorder="1"/>
    <xf numFmtId="0" fontId="26" fillId="0" borderId="0" xfId="0" applyFont="1" applyAlignment="1">
      <alignment horizontal="justify" vertical="top" wrapText="1"/>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 xfId="0" applyNumberFormat="1" applyFont="1" applyBorder="1" applyAlignment="1" applyProtection="1">
      <alignment vertical="center"/>
      <protection locked="0"/>
    </xf>
    <xf numFmtId="2" fontId="0" fillId="0" borderId="0" xfId="0" applyNumberFormat="1" applyAlignment="1" applyProtection="1">
      <alignment vertical="center"/>
      <protection locked="0"/>
    </xf>
    <xf numFmtId="0" fontId="43" fillId="0" borderId="0" xfId="0" applyFont="1" applyAlignment="1">
      <alignment wrapText="1"/>
    </xf>
    <xf numFmtId="0" fontId="44" fillId="0" borderId="0" xfId="0" applyFont="1" applyFill="1" applyBorder="1" applyAlignment="1">
      <alignment horizontal="right"/>
    </xf>
    <xf numFmtId="0" fontId="2" fillId="0" borderId="0" xfId="0" applyFont="1" applyBorder="1" applyAlignment="1" applyProtection="1">
      <alignment horizontal="center" vertical="center"/>
      <protection locked="0"/>
    </xf>
    <xf numFmtId="0" fontId="45" fillId="0" borderId="0" xfId="0" applyFont="1" applyBorder="1" applyAlignment="1">
      <alignment horizontal="center"/>
    </xf>
    <xf numFmtId="0" fontId="45" fillId="0" borderId="0" xfId="0" applyFont="1" applyBorder="1"/>
    <xf numFmtId="0" fontId="46" fillId="0" borderId="0" xfId="0" applyFont="1" applyBorder="1" applyAlignment="1">
      <alignment horizontal="center"/>
    </xf>
    <xf numFmtId="0" fontId="47" fillId="0" borderId="0" xfId="0" applyFont="1" applyBorder="1" applyAlignment="1">
      <alignment horizontal="center" vertical="top"/>
    </xf>
    <xf numFmtId="0" fontId="46" fillId="0" borderId="0" xfId="0" applyFont="1" applyBorder="1" applyAlignment="1">
      <alignment horizontal="center" vertical="top"/>
    </xf>
    <xf numFmtId="0" fontId="0" fillId="0" borderId="0" xfId="0" applyBorder="1"/>
    <xf numFmtId="0" fontId="40" fillId="0" borderId="0" xfId="0" applyFont="1" applyFill="1" applyBorder="1" applyAlignment="1">
      <alignment horizontal="center" wrapText="1"/>
    </xf>
    <xf numFmtId="0" fontId="40" fillId="0" borderId="0" xfId="0" applyFont="1" applyFill="1" applyBorder="1" applyAlignment="1">
      <alignment horizontal="center"/>
    </xf>
    <xf numFmtId="2" fontId="41" fillId="0" borderId="0" xfId="0" applyNumberFormat="1" applyFont="1" applyFill="1" applyBorder="1" applyAlignment="1">
      <alignment horizontal="center"/>
    </xf>
    <xf numFmtId="0" fontId="44" fillId="0" borderId="0" xfId="0" applyFont="1" applyFill="1" applyBorder="1" applyAlignment="1">
      <alignment horizontal="center" wrapText="1"/>
    </xf>
    <xf numFmtId="0" fontId="44" fillId="0" borderId="0" xfId="0" applyFont="1" applyFill="1" applyBorder="1"/>
    <xf numFmtId="0" fontId="44" fillId="0" borderId="0" xfId="0" applyFont="1" applyFill="1" applyBorder="1" applyAlignment="1">
      <alignment horizontal="center"/>
    </xf>
    <xf numFmtId="0" fontId="2" fillId="0" borderId="0" xfId="0" applyFont="1" applyAlignment="1">
      <alignment vertical="center" wrapText="1"/>
    </xf>
    <xf numFmtId="2" fontId="0" fillId="0" borderId="1" xfId="0" applyNumberFormat="1" applyFill="1" applyBorder="1" applyAlignment="1" applyProtection="1">
      <alignment horizontal="right" vertical="center"/>
    </xf>
    <xf numFmtId="0" fontId="2" fillId="6"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1" fontId="32" fillId="0" borderId="1" xfId="0" applyNumberFormat="1" applyFont="1" applyBorder="1" applyAlignment="1" applyProtection="1">
      <alignment horizontal="right" vertical="center"/>
      <protection locked="0"/>
    </xf>
    <xf numFmtId="0" fontId="0" fillId="0" borderId="0" xfId="0" applyAlignment="1">
      <alignment vertical="top"/>
    </xf>
    <xf numFmtId="0" fontId="42" fillId="0" borderId="0" xfId="0" applyFont="1" applyAlignment="1">
      <alignment vertical="top" wrapText="1"/>
    </xf>
    <xf numFmtId="2" fontId="1" fillId="0" borderId="0" xfId="0" applyNumberFormat="1" applyFont="1" applyBorder="1" applyAlignment="1" applyProtection="1">
      <alignment vertical="center"/>
      <protection locked="0"/>
    </xf>
    <xf numFmtId="0" fontId="41" fillId="0" borderId="0" xfId="0" applyFont="1" applyFill="1" applyBorder="1"/>
    <xf numFmtId="0" fontId="49" fillId="0" borderId="0" xfId="0" applyFont="1" applyAlignment="1">
      <alignment horizontal="left" vertical="center"/>
    </xf>
    <xf numFmtId="0" fontId="42" fillId="0" borderId="0" xfId="0" applyFont="1" applyAlignment="1">
      <alignment horizontal="justify"/>
    </xf>
    <xf numFmtId="0" fontId="48" fillId="0" borderId="0" xfId="0" applyFont="1" applyBorder="1" applyAlignment="1">
      <alignment wrapText="1"/>
    </xf>
    <xf numFmtId="0" fontId="48" fillId="0" borderId="0" xfId="0" applyFont="1" applyBorder="1"/>
    <xf numFmtId="0" fontId="48" fillId="0" borderId="0" xfId="0" applyFont="1" applyBorder="1" applyAlignment="1">
      <alignment horizontal="right"/>
    </xf>
    <xf numFmtId="0" fontId="48" fillId="0" borderId="0" xfId="0" applyFont="1" applyBorder="1" applyAlignment="1"/>
    <xf numFmtId="0" fontId="32" fillId="0" borderId="0" xfId="0" applyFont="1" applyBorder="1" applyAlignment="1">
      <alignment horizontal="right" wrapText="1"/>
    </xf>
    <xf numFmtId="0" fontId="0" fillId="2" borderId="1" xfId="0" applyFill="1" applyBorder="1" applyAlignment="1">
      <alignment horizontal="left" vertical="center"/>
    </xf>
    <xf numFmtId="0" fontId="0" fillId="0" borderId="1" xfId="0"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xf>
    <xf numFmtId="0" fontId="26" fillId="0" borderId="0" xfId="0" applyFont="1" applyBorder="1" applyAlignment="1">
      <alignment vertical="top" wrapText="1"/>
    </xf>
    <xf numFmtId="0" fontId="36" fillId="0" borderId="0" xfId="0" applyFont="1" applyBorder="1" applyAlignment="1">
      <alignment vertical="top" wrapText="1"/>
    </xf>
    <xf numFmtId="0" fontId="15" fillId="0" borderId="0" xfId="0" applyFont="1" applyBorder="1" applyAlignment="1">
      <alignment horizontal="left"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37" fillId="0" borderId="0" xfId="0" applyFont="1" applyBorder="1" applyAlignment="1">
      <alignment vertical="top" wrapText="1"/>
    </xf>
    <xf numFmtId="0" fontId="34" fillId="0" borderId="0" xfId="0" applyFont="1" applyBorder="1" applyAlignment="1">
      <alignment horizontal="center" vertical="top"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0" xfId="0" applyFont="1" applyAlignment="1">
      <alignment horizontal="left" vertical="center"/>
    </xf>
    <xf numFmtId="0" fontId="1" fillId="0" borderId="2" xfId="0" applyFont="1" applyFill="1" applyBorder="1" applyAlignment="1">
      <alignment horizontal="center" vertical="center"/>
    </xf>
    <xf numFmtId="0" fontId="0" fillId="0" borderId="3" xfId="0" applyFill="1" applyBorder="1" applyAlignment="1">
      <alignment horizontal="center" vertical="center"/>
    </xf>
    <xf numFmtId="0" fontId="22" fillId="0" borderId="0" xfId="0" applyFont="1" applyAlignment="1">
      <alignment horizontal="center" vertical="center" wrapText="1"/>
    </xf>
    <xf numFmtId="0" fontId="9" fillId="2"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2" fillId="0" borderId="0" xfId="0" applyFont="1" applyBorder="1" applyAlignment="1">
      <alignment horizontal="left" vertical="center" wrapText="1"/>
    </xf>
    <xf numFmtId="0" fontId="10" fillId="0" borderId="0" xfId="0" applyFont="1" applyBorder="1" applyAlignment="1">
      <alignment horizontal="center" vertical="center" wrapText="1"/>
    </xf>
    <xf numFmtId="0" fontId="21" fillId="0" borderId="0" xfId="0" applyFont="1" applyAlignment="1">
      <alignment horizontal="left" vertical="center"/>
    </xf>
    <xf numFmtId="0" fontId="15" fillId="0" borderId="0" xfId="0" applyFont="1" applyAlignment="1" applyProtection="1">
      <alignment horizontal="left" vertical="center" wrapText="1"/>
      <protection locked="0"/>
    </xf>
    <xf numFmtId="0" fontId="2"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2" fillId="2" borderId="11"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lignment vertical="center"/>
    </xf>
    <xf numFmtId="0" fontId="16" fillId="0" borderId="2"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39" fillId="0" borderId="0" xfId="0" applyFont="1" applyFill="1" applyBorder="1" applyAlignment="1">
      <alignment horizontal="center" vertical="top"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28" fillId="0" borderId="0" xfId="0" applyFont="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NumberFormat="1"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44" fillId="0" borderId="0" xfId="0" applyFont="1" applyFill="1" applyBorder="1"/>
    <xf numFmtId="0" fontId="44" fillId="0" borderId="0" xfId="0" applyFont="1" applyFill="1" applyBorder="1" applyAlignment="1">
      <alignment horizontal="center"/>
    </xf>
    <xf numFmtId="0" fontId="44" fillId="0" borderId="0" xfId="0" applyFont="1" applyFill="1" applyBorder="1" applyAlignment="1">
      <alignment horizontal="center" wrapText="1"/>
    </xf>
    <xf numFmtId="0" fontId="44" fillId="0" borderId="0" xfId="0" applyFont="1" applyFill="1" applyBorder="1" applyAlignment="1">
      <alignment wrapText="1"/>
    </xf>
    <xf numFmtId="0" fontId="41" fillId="0" borderId="0" xfId="0" applyFont="1" applyFill="1" applyBorder="1" applyAlignment="1">
      <alignment wrapText="1"/>
    </xf>
    <xf numFmtId="0" fontId="41" fillId="0" borderId="0" xfId="0" applyFont="1" applyFill="1" applyBorder="1"/>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40" fillId="0" borderId="0" xfId="0" applyFont="1" applyFill="1" applyBorder="1" applyAlignment="1">
      <alignment horizontal="center"/>
    </xf>
    <xf numFmtId="0" fontId="40" fillId="0" borderId="0" xfId="0" applyFont="1" applyFill="1" applyBorder="1" applyAlignment="1">
      <alignment horizontal="center" wrapText="1"/>
    </xf>
    <xf numFmtId="0" fontId="40" fillId="0" borderId="0" xfId="0" applyFont="1" applyFill="1" applyBorder="1" applyAlignment="1">
      <alignment horizontal="right"/>
    </xf>
    <xf numFmtId="0" fontId="41" fillId="0" borderId="0" xfId="0" applyFont="1" applyFill="1" applyBorder="1" applyAlignment="1">
      <alignment horizontal="center"/>
    </xf>
    <xf numFmtId="0" fontId="2" fillId="2" borderId="5"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0" fillId="0" borderId="0" xfId="0" applyFont="1" applyAlignment="1">
      <alignment horizontal="center" vertical="center"/>
    </xf>
    <xf numFmtId="0" fontId="0" fillId="0" borderId="0" xfId="0" applyAlignment="1">
      <alignment horizontal="left" vertical="center" wrapText="1"/>
    </xf>
    <xf numFmtId="0" fontId="12" fillId="0" borderId="0" xfId="0" applyFont="1" applyAlignment="1">
      <alignment horizontal="center" vertical="center"/>
    </xf>
    <xf numFmtId="0" fontId="0" fillId="0" borderId="0" xfId="0" applyBorder="1" applyAlignment="1">
      <alignment horizontal="center" vertical="center"/>
    </xf>
    <xf numFmtId="0" fontId="10" fillId="0" borderId="0" xfId="0" applyFont="1" applyAlignment="1">
      <alignment horizontal="right" vertical="center"/>
    </xf>
    <xf numFmtId="0" fontId="2" fillId="2" borderId="1" xfId="0" applyFont="1" applyFill="1" applyBorder="1" applyAlignment="1">
      <alignment horizontal="center" vertical="center"/>
    </xf>
    <xf numFmtId="0" fontId="24" fillId="0" borderId="2" xfId="0" applyFont="1" applyBorder="1" applyAlignment="1">
      <alignment horizontal="left"/>
    </xf>
    <xf numFmtId="0" fontId="24" fillId="0" borderId="3" xfId="0" applyFont="1" applyBorder="1" applyAlignment="1">
      <alignment horizontal="left"/>
    </xf>
    <xf numFmtId="0" fontId="24" fillId="0" borderId="1" xfId="0" applyFont="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0</xdr:col>
      <xdr:colOff>3629024</xdr:colOff>
      <xdr:row>16</xdr:row>
      <xdr:rowOff>28574</xdr:rowOff>
    </xdr:to>
    <xdr:pic>
      <xdr:nvPicPr>
        <xdr:cNvPr id="6" name="Picture 5" descr="C:\Users\DTutanova\Documents\Obshtina Svilengrad\novi za obsledvane\Блок Свиленград Подложки\snimki moi\IMG_2471.JPG"/>
        <xdr:cNvPicPr/>
      </xdr:nvPicPr>
      <xdr:blipFill>
        <a:blip xmlns:r="http://schemas.openxmlformats.org/officeDocument/2006/relationships" r:embed="rId1" cstate="print"/>
        <a:srcRect/>
        <a:stretch>
          <a:fillRect/>
        </a:stretch>
      </xdr:blipFill>
      <xdr:spPr bwMode="auto">
        <a:xfrm>
          <a:off x="0" y="552450"/>
          <a:ext cx="3629024" cy="2171699"/>
        </a:xfrm>
        <a:prstGeom prst="rect">
          <a:avLst/>
        </a:prstGeom>
        <a:noFill/>
        <a:ln w="9525">
          <a:noFill/>
          <a:miter lim="800000"/>
          <a:headEnd/>
          <a:tailEnd/>
        </a:ln>
      </xdr:spPr>
    </xdr:pic>
    <xdr:clientData/>
  </xdr:twoCellAnchor>
  <xdr:twoCellAnchor editAs="oneCell">
    <xdr:from>
      <xdr:col>0</xdr:col>
      <xdr:colOff>3590926</xdr:colOff>
      <xdr:row>4</xdr:row>
      <xdr:rowOff>1</xdr:rowOff>
    </xdr:from>
    <xdr:to>
      <xdr:col>0</xdr:col>
      <xdr:colOff>6515100</xdr:colOff>
      <xdr:row>14</xdr:row>
      <xdr:rowOff>152401</xdr:rowOff>
    </xdr:to>
    <xdr:pic>
      <xdr:nvPicPr>
        <xdr:cNvPr id="7" name="Picture 6"/>
        <xdr:cNvPicPr/>
      </xdr:nvPicPr>
      <xdr:blipFill>
        <a:blip xmlns:r="http://schemas.openxmlformats.org/officeDocument/2006/relationships" r:embed="rId2" cstate="print"/>
        <a:srcRect/>
        <a:stretch>
          <a:fillRect/>
        </a:stretch>
      </xdr:blipFill>
      <xdr:spPr bwMode="auto">
        <a:xfrm>
          <a:off x="3590926" y="581026"/>
          <a:ext cx="2924174" cy="1771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46"/>
  <sheetViews>
    <sheetView tabSelected="1" view="pageLayout" topLeftCell="A7" zoomScaleNormal="100" workbookViewId="0">
      <selection activeCell="C6" sqref="C6"/>
    </sheetView>
  </sheetViews>
  <sheetFormatPr defaultRowHeight="12.75"/>
  <cols>
    <col min="1" max="1" width="23" style="1" customWidth="1"/>
    <col min="2" max="2" width="28.85546875" style="1" customWidth="1"/>
    <col min="3" max="3" width="46.28515625" style="1" customWidth="1"/>
    <col min="4" max="16384" width="9.140625" style="1"/>
  </cols>
  <sheetData>
    <row r="1" spans="1:9" ht="92.25" customHeight="1">
      <c r="A1" s="252" t="s">
        <v>135</v>
      </c>
      <c r="B1" s="252"/>
      <c r="C1" s="252"/>
    </row>
    <row r="2" spans="1:9" ht="12.75" customHeight="1">
      <c r="A2" s="49"/>
      <c r="B2" s="38"/>
      <c r="C2" s="38"/>
    </row>
    <row r="3" spans="1:9">
      <c r="A3" s="81" t="s">
        <v>69</v>
      </c>
      <c r="B3" s="75"/>
      <c r="C3" s="41" t="s">
        <v>164</v>
      </c>
    </row>
    <row r="4" spans="1:9">
      <c r="A4" s="253" t="s">
        <v>39</v>
      </c>
      <c r="B4" s="51" t="s">
        <v>32</v>
      </c>
      <c r="C4" s="220" t="s">
        <v>179</v>
      </c>
    </row>
    <row r="5" spans="1:9">
      <c r="A5" s="254"/>
      <c r="B5" s="51" t="s">
        <v>33</v>
      </c>
      <c r="C5" s="220" t="s">
        <v>180</v>
      </c>
    </row>
    <row r="6" spans="1:9">
      <c r="A6" s="39"/>
      <c r="B6" s="40"/>
      <c r="C6" s="40"/>
    </row>
    <row r="7" spans="1:9">
      <c r="A7" s="39"/>
      <c r="B7" s="40"/>
      <c r="C7" s="40"/>
    </row>
    <row r="8" spans="1:9" ht="15">
      <c r="A8" s="50" t="s">
        <v>30</v>
      </c>
    </row>
    <row r="9" spans="1:9" ht="9.9499999999999993" customHeight="1"/>
    <row r="10" spans="1:9">
      <c r="A10" s="36" t="s">
        <v>75</v>
      </c>
    </row>
    <row r="12" spans="1:9">
      <c r="A12" s="77" t="s">
        <v>0</v>
      </c>
      <c r="B12" s="250" t="s">
        <v>176</v>
      </c>
      <c r="C12" s="251"/>
    </row>
    <row r="13" spans="1:9" ht="27.75" customHeight="1">
      <c r="A13" s="255" t="s">
        <v>139</v>
      </c>
      <c r="B13" s="256"/>
      <c r="C13" s="116" t="s">
        <v>163</v>
      </c>
      <c r="D13" s="117"/>
    </row>
    <row r="14" spans="1:9" ht="15" customHeight="1">
      <c r="A14" s="255" t="s">
        <v>42</v>
      </c>
      <c r="B14" s="256"/>
      <c r="C14" s="118">
        <v>1983</v>
      </c>
      <c r="E14" s="184"/>
      <c r="F14" s="184"/>
      <c r="G14" s="184"/>
      <c r="H14" s="184"/>
      <c r="I14" s="59"/>
    </row>
    <row r="15" spans="1:9" ht="15.75">
      <c r="A15" s="93" t="s">
        <v>45</v>
      </c>
      <c r="B15" s="94"/>
      <c r="C15" s="118">
        <v>663</v>
      </c>
      <c r="E15" s="184"/>
      <c r="F15" s="184"/>
      <c r="G15" s="184"/>
      <c r="H15" s="184"/>
      <c r="I15" s="185"/>
    </row>
    <row r="16" spans="1:9" ht="15.75">
      <c r="A16" s="257" t="s">
        <v>52</v>
      </c>
      <c r="B16" s="258"/>
      <c r="C16" s="118">
        <v>4116.3999999999996</v>
      </c>
      <c r="E16" s="184"/>
      <c r="F16" s="184"/>
      <c r="G16" s="184"/>
      <c r="H16" s="184"/>
      <c r="I16" s="186"/>
    </row>
    <row r="17" spans="1:9" ht="15.75">
      <c r="A17" s="93" t="s">
        <v>53</v>
      </c>
      <c r="B17" s="95"/>
      <c r="C17" s="118">
        <v>3413</v>
      </c>
      <c r="E17" s="185"/>
      <c r="F17" s="185"/>
      <c r="G17" s="185"/>
      <c r="H17" s="185"/>
      <c r="I17" s="185"/>
    </row>
    <row r="18" spans="1:9" ht="14.25">
      <c r="A18" s="93" t="s">
        <v>124</v>
      </c>
      <c r="B18" s="95"/>
      <c r="C18" s="118">
        <v>9556</v>
      </c>
    </row>
    <row r="19" spans="1:9" ht="14.25">
      <c r="A19" s="93" t="s">
        <v>125</v>
      </c>
      <c r="B19" s="95"/>
      <c r="C19" s="119"/>
    </row>
    <row r="20" spans="1:9" ht="14.25">
      <c r="A20" s="257" t="s">
        <v>126</v>
      </c>
      <c r="B20" s="258"/>
      <c r="C20" s="120"/>
    </row>
    <row r="21" spans="1:9" ht="16.5" customHeight="1">
      <c r="A21" s="91" t="s">
        <v>44</v>
      </c>
      <c r="B21" s="95"/>
      <c r="C21" s="2" t="s">
        <v>159</v>
      </c>
      <c r="E21" s="246"/>
      <c r="F21" s="246"/>
      <c r="G21" s="246"/>
      <c r="H21" s="246"/>
    </row>
    <row r="22" spans="1:9" ht="27" customHeight="1">
      <c r="A22" s="242" t="s">
        <v>27</v>
      </c>
      <c r="B22" s="52" t="s">
        <v>22</v>
      </c>
      <c r="C22" s="221" t="s">
        <v>165</v>
      </c>
      <c r="E22" s="239"/>
      <c r="F22" s="239"/>
      <c r="G22" s="239"/>
      <c r="H22" s="239"/>
    </row>
    <row r="23" spans="1:9" ht="15" customHeight="1">
      <c r="A23" s="243"/>
      <c r="B23" s="52" t="s">
        <v>23</v>
      </c>
      <c r="C23" s="222" t="s">
        <v>166</v>
      </c>
      <c r="E23" s="239"/>
      <c r="F23" s="239"/>
      <c r="G23" s="239"/>
      <c r="H23" s="239"/>
    </row>
    <row r="24" spans="1:9" ht="18" customHeight="1">
      <c r="A24" s="243"/>
      <c r="B24" s="52" t="s">
        <v>31</v>
      </c>
      <c r="C24" s="222" t="s">
        <v>175</v>
      </c>
      <c r="E24" s="239"/>
      <c r="F24" s="239"/>
      <c r="G24" s="239"/>
      <c r="H24" s="239"/>
    </row>
    <row r="25" spans="1:9" ht="30" customHeight="1">
      <c r="A25" s="247" t="s">
        <v>29</v>
      </c>
      <c r="B25" s="248"/>
      <c r="C25" s="3" t="s">
        <v>177</v>
      </c>
      <c r="E25" s="239"/>
      <c r="F25" s="239"/>
      <c r="G25" s="240"/>
      <c r="H25" s="240"/>
    </row>
    <row r="26" spans="1:9" ht="30" customHeight="1">
      <c r="A26" s="242" t="s">
        <v>28</v>
      </c>
      <c r="B26" s="52" t="s">
        <v>31</v>
      </c>
      <c r="C26" s="222" t="s">
        <v>178</v>
      </c>
      <c r="E26" s="239"/>
      <c r="F26" s="239"/>
      <c r="G26" s="239"/>
      <c r="H26" s="239"/>
    </row>
    <row r="27" spans="1:9" ht="26.25" customHeight="1">
      <c r="A27" s="243"/>
      <c r="B27" s="235" t="s">
        <v>24</v>
      </c>
      <c r="C27" s="236">
        <v>37974308</v>
      </c>
      <c r="E27" s="239"/>
      <c r="F27" s="239"/>
      <c r="G27" s="239"/>
      <c r="H27" s="239"/>
    </row>
    <row r="28" spans="1:9" ht="15" customHeight="1">
      <c r="A28" s="243"/>
      <c r="B28" s="235" t="s">
        <v>25</v>
      </c>
      <c r="C28" s="237"/>
      <c r="E28" s="239"/>
      <c r="F28" s="239"/>
      <c r="G28" s="239"/>
      <c r="H28" s="239"/>
    </row>
    <row r="29" spans="1:9" ht="16.5" customHeight="1">
      <c r="A29" s="244"/>
      <c r="B29" s="235" t="s">
        <v>26</v>
      </c>
      <c r="C29" s="238"/>
      <c r="E29" s="239"/>
      <c r="F29" s="239"/>
      <c r="G29" s="240"/>
      <c r="H29" s="240"/>
    </row>
    <row r="30" spans="1:9" ht="15" customHeight="1">
      <c r="E30" s="239"/>
      <c r="F30" s="239"/>
      <c r="G30" s="240"/>
      <c r="H30" s="240"/>
    </row>
    <row r="31" spans="1:9" ht="23.25" customHeight="1">
      <c r="A31" s="249" t="s">
        <v>68</v>
      </c>
      <c r="B31" s="249"/>
      <c r="C31" s="249"/>
      <c r="E31" s="239"/>
      <c r="F31" s="239"/>
      <c r="G31" s="245"/>
      <c r="H31" s="245"/>
    </row>
    <row r="32" spans="1:9" ht="13.5" customHeight="1">
      <c r="E32" s="187"/>
      <c r="F32" s="187"/>
      <c r="G32" s="187"/>
      <c r="H32" s="187"/>
    </row>
    <row r="33" spans="1:8" ht="15.75" customHeight="1">
      <c r="A33" s="78" t="s">
        <v>0</v>
      </c>
      <c r="B33" s="65"/>
      <c r="C33" s="171" t="s">
        <v>145</v>
      </c>
      <c r="E33" s="187"/>
      <c r="F33" s="187"/>
      <c r="G33" s="187"/>
      <c r="H33" s="187"/>
    </row>
    <row r="34" spans="1:8" ht="15">
      <c r="A34" s="247" t="s">
        <v>29</v>
      </c>
      <c r="B34" s="248"/>
      <c r="C34" s="179" t="s">
        <v>144</v>
      </c>
      <c r="E34" s="187"/>
      <c r="F34" s="187"/>
      <c r="G34" s="187"/>
      <c r="H34" s="187"/>
    </row>
    <row r="35" spans="1:8" ht="15">
      <c r="A35" s="242" t="s">
        <v>28</v>
      </c>
      <c r="B35" s="52" t="s">
        <v>31</v>
      </c>
      <c r="C35" s="179" t="s">
        <v>151</v>
      </c>
      <c r="E35" s="187"/>
      <c r="F35" s="187"/>
      <c r="G35" s="187"/>
      <c r="H35" s="187"/>
    </row>
    <row r="36" spans="1:8" ht="15">
      <c r="A36" s="243"/>
      <c r="B36" s="52" t="s">
        <v>24</v>
      </c>
      <c r="C36" s="179" t="s">
        <v>158</v>
      </c>
      <c r="E36" s="169"/>
      <c r="F36"/>
      <c r="G36"/>
      <c r="H36"/>
    </row>
    <row r="37" spans="1:8" ht="15">
      <c r="A37" s="243"/>
      <c r="B37" s="52" t="s">
        <v>25</v>
      </c>
      <c r="C37" s="170"/>
      <c r="E37" s="169"/>
      <c r="F37"/>
      <c r="G37"/>
      <c r="H37"/>
    </row>
    <row r="38" spans="1:8">
      <c r="A38" s="244"/>
      <c r="B38" s="52" t="s">
        <v>26</v>
      </c>
      <c r="C38" s="55" t="s">
        <v>152</v>
      </c>
    </row>
    <row r="39" spans="1:8">
      <c r="A39" s="83"/>
      <c r="B39" s="84"/>
      <c r="C39" s="59"/>
    </row>
    <row r="40" spans="1:8">
      <c r="A40" s="83"/>
      <c r="B40" s="84"/>
      <c r="C40" s="59"/>
    </row>
    <row r="41" spans="1:8">
      <c r="A41" s="83"/>
      <c r="B41" s="84"/>
      <c r="C41" s="59"/>
    </row>
    <row r="42" spans="1:8">
      <c r="A42" s="83"/>
      <c r="B42" s="84"/>
      <c r="C42" s="59"/>
    </row>
    <row r="43" spans="1:8">
      <c r="A43" s="83"/>
      <c r="B43" s="84"/>
      <c r="C43" s="59"/>
    </row>
    <row r="44" spans="1:8">
      <c r="A44" s="83"/>
      <c r="B44" s="84"/>
      <c r="C44" s="59"/>
    </row>
    <row r="46" spans="1:8" s="59" customFormat="1" ht="81.75" customHeight="1">
      <c r="A46" s="241" t="s">
        <v>138</v>
      </c>
      <c r="B46" s="241"/>
      <c r="C46" s="241"/>
    </row>
  </sheetData>
  <mergeCells count="31">
    <mergeCell ref="A1:C1"/>
    <mergeCell ref="A4:A5"/>
    <mergeCell ref="A22:A24"/>
    <mergeCell ref="A14:B14"/>
    <mergeCell ref="A13:B13"/>
    <mergeCell ref="A16:B16"/>
    <mergeCell ref="A20:B20"/>
    <mergeCell ref="A25:B25"/>
    <mergeCell ref="A34:B34"/>
    <mergeCell ref="A31:C31"/>
    <mergeCell ref="A26:A29"/>
    <mergeCell ref="B12:C12"/>
    <mergeCell ref="E21:H21"/>
    <mergeCell ref="G24:H24"/>
    <mergeCell ref="E22:F23"/>
    <mergeCell ref="G22:H23"/>
    <mergeCell ref="E29:F30"/>
    <mergeCell ref="G25:H25"/>
    <mergeCell ref="G26:H26"/>
    <mergeCell ref="E27:F27"/>
    <mergeCell ref="G27:H27"/>
    <mergeCell ref="E24:F25"/>
    <mergeCell ref="E26:F26"/>
    <mergeCell ref="E31:F31"/>
    <mergeCell ref="E28:F28"/>
    <mergeCell ref="G28:H28"/>
    <mergeCell ref="G29:H29"/>
    <mergeCell ref="A46:C46"/>
    <mergeCell ref="A35:A38"/>
    <mergeCell ref="G30:H30"/>
    <mergeCell ref="G31:H31"/>
  </mergeCells>
  <phoneticPr fontId="4" type="noConversion"/>
  <pageMargins left="0.56000000000000005" right="0.25" top="0.54" bottom="0.47" header="0.35" footer="0.28999999999999998"/>
  <pageSetup paperSize="9" scale="98" orientation="portrait" r:id="rId1"/>
  <headerFooter alignWithMargins="0">
    <oddHeader xml:space="preserve">&amp;RПРИЛОЖЕНИЕ № 2 към чл. 11, ал. 4 </oddHeader>
    <oddFooter>Page &amp;P</oddFooter>
  </headerFooter>
</worksheet>
</file>

<file path=xl/worksheets/sheet2.xml><?xml version="1.0" encoding="utf-8"?>
<worksheet xmlns="http://schemas.openxmlformats.org/spreadsheetml/2006/main" xmlns:r="http://schemas.openxmlformats.org/officeDocument/2006/relationships">
  <dimension ref="A1:K35"/>
  <sheetViews>
    <sheetView topLeftCell="A13" workbookViewId="0">
      <selection activeCell="A19" sqref="A19"/>
    </sheetView>
  </sheetViews>
  <sheetFormatPr defaultRowHeight="12.75"/>
  <cols>
    <col min="1" max="1" width="103" customWidth="1"/>
    <col min="2" max="3" width="6.42578125" customWidth="1"/>
    <col min="9" max="9" width="10.7109375" customWidth="1"/>
    <col min="10" max="10" width="10.7109375" hidden="1" customWidth="1"/>
  </cols>
  <sheetData>
    <row r="1" spans="1:10" s="1" customFormat="1" ht="15">
      <c r="A1" s="261" t="s">
        <v>43</v>
      </c>
      <c r="B1" s="261"/>
      <c r="C1" s="261"/>
      <c r="D1" s="261"/>
      <c r="E1" s="261"/>
      <c r="F1" s="261"/>
    </row>
    <row r="2" spans="1:10" s="1" customFormat="1" ht="9.9499999999999993" customHeight="1"/>
    <row r="3" spans="1:10" s="59" customFormat="1" ht="16.5" customHeight="1">
      <c r="A3" s="259" t="s">
        <v>136</v>
      </c>
      <c r="B3" s="259"/>
      <c r="C3" s="259"/>
      <c r="D3" s="259"/>
      <c r="E3" s="259"/>
      <c r="F3" s="259"/>
      <c r="G3" s="259"/>
      <c r="H3" s="259"/>
      <c r="I3" s="259"/>
      <c r="J3" s="259"/>
    </row>
    <row r="4" spans="1:10" s="59" customFormat="1" ht="18" customHeight="1">
      <c r="A4" s="66"/>
      <c r="B4" s="66"/>
      <c r="C4" s="66"/>
    </row>
    <row r="5" spans="1:10" s="59" customFormat="1">
      <c r="A5" s="260"/>
      <c r="B5" s="260"/>
      <c r="C5" s="260"/>
      <c r="D5" s="260"/>
      <c r="E5" s="260"/>
      <c r="F5" s="260"/>
      <c r="G5" s="260"/>
      <c r="H5" s="260"/>
      <c r="I5" s="260"/>
      <c r="J5" s="260"/>
    </row>
    <row r="6" spans="1:10" s="59" customFormat="1">
      <c r="A6" s="66"/>
      <c r="B6" s="66"/>
      <c r="C6" s="66"/>
    </row>
    <row r="7" spans="1:10" s="59" customFormat="1">
      <c r="A7" s="110"/>
      <c r="B7" s="109"/>
      <c r="C7" s="109"/>
      <c r="J7" s="105"/>
    </row>
    <row r="8" spans="1:10" s="59" customFormat="1">
      <c r="A8" s="108"/>
      <c r="B8" s="109"/>
      <c r="C8" s="109"/>
      <c r="J8" s="106"/>
    </row>
    <row r="9" spans="1:10" s="59" customFormat="1">
      <c r="A9" s="108"/>
      <c r="B9" s="109"/>
      <c r="C9" s="109"/>
      <c r="J9" s="106"/>
    </row>
    <row r="10" spans="1:10" s="59" customFormat="1">
      <c r="A10" s="108"/>
      <c r="B10" s="109"/>
      <c r="C10" s="109"/>
      <c r="J10" s="106"/>
    </row>
    <row r="11" spans="1:10" s="59" customFormat="1">
      <c r="A11"/>
      <c r="B11" s="109"/>
      <c r="C11" s="109"/>
      <c r="J11" s="106"/>
    </row>
    <row r="12" spans="1:10" s="59" customFormat="1">
      <c r="A12" s="108"/>
      <c r="B12" s="109"/>
      <c r="C12" s="109"/>
      <c r="J12" s="106"/>
    </row>
    <row r="13" spans="1:10" s="59" customFormat="1">
      <c r="A13" s="108"/>
      <c r="B13" s="109"/>
      <c r="C13" s="109"/>
      <c r="J13" s="106"/>
    </row>
    <row r="14" spans="1:10" s="59" customFormat="1">
      <c r="A14" s="108"/>
      <c r="B14" s="109"/>
      <c r="C14" s="109"/>
      <c r="J14" s="106"/>
    </row>
    <row r="15" spans="1:10" s="59" customFormat="1">
      <c r="A15" s="108"/>
      <c r="B15" s="109"/>
      <c r="C15" s="109"/>
      <c r="J15" s="106"/>
    </row>
    <row r="16" spans="1:10" s="59" customFormat="1">
      <c r="A16" s="108"/>
      <c r="B16" s="109"/>
      <c r="C16" s="109"/>
      <c r="J16" s="106"/>
    </row>
    <row r="17" spans="1:11" s="1" customFormat="1">
      <c r="A17" s="108"/>
      <c r="B17" s="109"/>
      <c r="C17" s="109"/>
      <c r="D17" s="59"/>
      <c r="E17" s="59"/>
      <c r="F17" s="59"/>
      <c r="G17" s="59"/>
      <c r="H17" s="59"/>
      <c r="I17" s="59"/>
      <c r="J17" s="106"/>
    </row>
    <row r="18" spans="1:11" s="1" customFormat="1" ht="16.5" customHeight="1">
      <c r="A18" s="108"/>
      <c r="B18" s="109"/>
      <c r="C18" s="109"/>
      <c r="D18" s="59"/>
      <c r="E18" s="59"/>
      <c r="F18" s="59"/>
      <c r="G18" s="59"/>
      <c r="H18" s="59"/>
      <c r="I18" s="59"/>
      <c r="J18" s="106"/>
    </row>
    <row r="19" spans="1:11" ht="230.25" customHeight="1">
      <c r="A19" s="111" t="s">
        <v>181</v>
      </c>
    </row>
    <row r="20" spans="1:11" s="1" customFormat="1" ht="21.75" hidden="1" customHeight="1">
      <c r="A20" s="108"/>
      <c r="B20" s="109"/>
      <c r="C20" s="109"/>
      <c r="D20" s="59"/>
      <c r="E20" s="59"/>
      <c r="F20" s="59"/>
      <c r="G20" s="59"/>
      <c r="H20" s="59"/>
      <c r="I20" s="59"/>
      <c r="J20" s="106"/>
      <c r="K20" s="59"/>
    </row>
    <row r="21" spans="1:11" s="1" customFormat="1" ht="19.5" hidden="1" customHeight="1">
      <c r="A21" s="54"/>
      <c r="B21" s="54"/>
      <c r="C21" s="54"/>
    </row>
    <row r="22" spans="1:11" ht="30.75" customHeight="1"/>
    <row r="23" spans="1:11" ht="21" customHeight="1">
      <c r="A23" s="259" t="s">
        <v>142</v>
      </c>
      <c r="B23" s="259"/>
      <c r="C23" s="259"/>
      <c r="D23" s="259"/>
      <c r="E23" s="259"/>
      <c r="F23" s="259"/>
      <c r="G23" s="259"/>
      <c r="H23" s="259"/>
      <c r="I23" s="259"/>
      <c r="J23" s="259"/>
    </row>
    <row r="24" spans="1:11" ht="32.25" customHeight="1">
      <c r="A24" s="198" t="s">
        <v>167</v>
      </c>
    </row>
    <row r="25" spans="1:11" ht="24.75" customHeight="1">
      <c r="A25" s="228" t="s">
        <v>160</v>
      </c>
    </row>
    <row r="26" spans="1:11" ht="55.5" customHeight="1">
      <c r="A26" s="229" t="s">
        <v>168</v>
      </c>
    </row>
    <row r="27" spans="1:11" ht="21" customHeight="1">
      <c r="A27" s="229" t="s">
        <v>161</v>
      </c>
    </row>
    <row r="28" spans="1:11" s="224" customFormat="1" ht="54" customHeight="1">
      <c r="A28" s="225" t="s">
        <v>169</v>
      </c>
    </row>
    <row r="29" spans="1:11" ht="58.5" customHeight="1">
      <c r="A29" s="180"/>
      <c r="B29" s="5"/>
      <c r="C29" s="45"/>
      <c r="D29" s="45"/>
      <c r="E29" s="45"/>
      <c r="F29" s="45"/>
      <c r="G29" s="45"/>
      <c r="H29" s="45"/>
      <c r="I29" s="45"/>
      <c r="J29" s="45"/>
    </row>
    <row r="30" spans="1:11" ht="46.5" customHeight="1">
      <c r="A30" s="181"/>
      <c r="B30" s="5"/>
      <c r="C30" s="45"/>
      <c r="D30" s="45"/>
      <c r="E30" s="45"/>
      <c r="F30" s="45"/>
      <c r="G30" s="45"/>
      <c r="H30" s="45"/>
      <c r="I30" s="45"/>
      <c r="J30" s="45"/>
    </row>
    <row r="31" spans="1:11" ht="15">
      <c r="A31" s="182"/>
    </row>
    <row r="32" spans="1:11" ht="15">
      <c r="A32" s="182"/>
    </row>
    <row r="33" spans="1:1">
      <c r="A33" s="183"/>
    </row>
    <row r="34" spans="1:1" ht="15">
      <c r="A34" s="181"/>
    </row>
    <row r="35" spans="1:1" ht="15.75">
      <c r="A35" s="107"/>
    </row>
  </sheetData>
  <mergeCells count="4">
    <mergeCell ref="A23:J23"/>
    <mergeCell ref="A5:J5"/>
    <mergeCell ref="A3:J3"/>
    <mergeCell ref="A1:F1"/>
  </mergeCells>
  <phoneticPr fontId="4" type="noConversion"/>
  <pageMargins left="0.75" right="0.2" top="1" bottom="1" header="0.5" footer="0.5"/>
  <pageSetup paperSize="9" firstPageNumber="2" orientation="portrait" useFirstPageNumber="1" r:id="rId1"/>
  <headerFooter alignWithMargins="0">
    <oddFooter>Page &amp;P</oddFooter>
  </headerFooter>
  <drawing r:id="rId2"/>
</worksheet>
</file>

<file path=xl/worksheets/sheet3.xml><?xml version="1.0" encoding="utf-8"?>
<worksheet xmlns="http://schemas.openxmlformats.org/spreadsheetml/2006/main" xmlns:r="http://schemas.openxmlformats.org/officeDocument/2006/relationships">
  <dimension ref="A1:M53"/>
  <sheetViews>
    <sheetView topLeftCell="A10" zoomScaleNormal="100" workbookViewId="0">
      <selection activeCell="F13" sqref="F13:I34"/>
    </sheetView>
  </sheetViews>
  <sheetFormatPr defaultRowHeight="12.75"/>
  <cols>
    <col min="1" max="1" width="8.140625" style="10" customWidth="1"/>
    <col min="2" max="2" width="33.42578125" style="10" customWidth="1"/>
    <col min="3" max="3" width="16.140625" style="10" customWidth="1"/>
    <col min="4" max="5" width="17.42578125" style="10" customWidth="1"/>
    <col min="6" max="6" width="9.140625" style="10"/>
    <col min="7" max="7" width="10" style="10" bestFit="1" customWidth="1"/>
    <col min="8" max="16384" width="9.140625" style="10"/>
  </cols>
  <sheetData>
    <row r="1" spans="1:13" ht="15">
      <c r="A1" s="50" t="s">
        <v>36</v>
      </c>
      <c r="B1" s="7"/>
      <c r="C1" s="7"/>
      <c r="D1" s="7"/>
      <c r="E1" s="7"/>
    </row>
    <row r="2" spans="1:13" ht="9" customHeight="1">
      <c r="A2" s="37"/>
      <c r="B2" s="7"/>
      <c r="C2" s="7"/>
      <c r="D2" s="7"/>
      <c r="E2" s="7"/>
    </row>
    <row r="3" spans="1:13" s="29" customFormat="1" ht="15">
      <c r="A3" s="30" t="s">
        <v>56</v>
      </c>
      <c r="B3" s="30"/>
      <c r="C3" s="30"/>
      <c r="D3" s="30"/>
      <c r="E3" s="30"/>
    </row>
    <row r="4" spans="1:13" s="29" customFormat="1" ht="11.25" customHeight="1">
      <c r="A4" s="30"/>
      <c r="B4" s="9"/>
      <c r="C4" s="9"/>
      <c r="D4" s="9"/>
      <c r="E4" s="9"/>
    </row>
    <row r="5" spans="1:13" s="29" customFormat="1" ht="15">
      <c r="A5" s="281" t="s">
        <v>57</v>
      </c>
      <c r="B5" s="281"/>
      <c r="C5" s="281"/>
      <c r="D5" s="281"/>
      <c r="E5" s="281"/>
    </row>
    <row r="6" spans="1:13" s="29" customFormat="1" ht="15">
      <c r="A6" s="30"/>
      <c r="B6" s="9"/>
      <c r="C6" s="9"/>
      <c r="D6" s="9"/>
      <c r="E6" s="9"/>
    </row>
    <row r="7" spans="1:13" s="30" customFormat="1" ht="15" customHeight="1">
      <c r="A7" s="13" t="s">
        <v>116</v>
      </c>
      <c r="B7" s="14"/>
      <c r="C7" s="263" t="s">
        <v>41</v>
      </c>
      <c r="D7" s="263"/>
      <c r="E7" s="263"/>
    </row>
    <row r="8" spans="1:13" s="31" customFormat="1">
      <c r="A8" s="264" t="s">
        <v>1</v>
      </c>
      <c r="B8" s="266" t="s">
        <v>0</v>
      </c>
      <c r="C8" s="263"/>
      <c r="D8" s="263"/>
      <c r="E8" s="263"/>
      <c r="J8" s="205"/>
      <c r="K8" s="205"/>
      <c r="L8" s="205"/>
      <c r="M8" s="205"/>
    </row>
    <row r="9" spans="1:13" s="31" customFormat="1" ht="14.25">
      <c r="A9" s="265"/>
      <c r="B9" s="267"/>
      <c r="C9" s="32" t="s">
        <v>80</v>
      </c>
      <c r="D9" s="33" t="s">
        <v>88</v>
      </c>
      <c r="E9" s="33" t="s">
        <v>81</v>
      </c>
      <c r="J9" s="205"/>
      <c r="K9" s="205"/>
      <c r="L9" s="205"/>
      <c r="M9" s="205"/>
    </row>
    <row r="10" spans="1:13" s="31" customFormat="1">
      <c r="A10" s="47">
        <v>1</v>
      </c>
      <c r="B10" s="48">
        <v>2</v>
      </c>
      <c r="C10" s="46">
        <v>3</v>
      </c>
      <c r="D10" s="48">
        <v>4</v>
      </c>
      <c r="E10" s="48">
        <v>5</v>
      </c>
      <c r="J10" s="205"/>
      <c r="K10" s="206"/>
      <c r="L10" s="206"/>
      <c r="M10" s="205"/>
    </row>
    <row r="11" spans="1:13">
      <c r="A11" s="17">
        <v>1</v>
      </c>
      <c r="B11" s="18" t="s">
        <v>2</v>
      </c>
      <c r="C11" s="19"/>
      <c r="D11" s="19"/>
      <c r="E11" s="19"/>
      <c r="J11" s="176"/>
      <c r="K11" s="207"/>
      <c r="L11" s="208"/>
      <c r="M11" s="176"/>
    </row>
    <row r="12" spans="1:13">
      <c r="A12" s="17">
        <v>2</v>
      </c>
      <c r="B12" s="18" t="s">
        <v>20</v>
      </c>
      <c r="C12" s="19"/>
      <c r="D12" s="19"/>
      <c r="E12" s="19"/>
      <c r="J12" s="176"/>
      <c r="K12" s="207"/>
      <c r="L12" s="208"/>
      <c r="M12" s="176"/>
    </row>
    <row r="13" spans="1:13">
      <c r="A13" s="17">
        <v>3</v>
      </c>
      <c r="B13" s="18" t="s">
        <v>3</v>
      </c>
      <c r="C13" s="19"/>
      <c r="D13" s="19"/>
      <c r="E13" s="19"/>
      <c r="J13" s="176"/>
      <c r="K13" s="207"/>
      <c r="L13" s="208"/>
      <c r="M13" s="176"/>
    </row>
    <row r="14" spans="1:13">
      <c r="A14" s="17">
        <v>4</v>
      </c>
      <c r="B14" s="18" t="s">
        <v>19</v>
      </c>
      <c r="C14" s="174"/>
      <c r="D14" s="19"/>
      <c r="E14" s="19"/>
      <c r="J14" s="176"/>
      <c r="K14" s="207"/>
      <c r="L14" s="208"/>
      <c r="M14" s="176"/>
    </row>
    <row r="15" spans="1:13">
      <c r="A15" s="17">
        <v>5</v>
      </c>
      <c r="B15" s="18" t="s">
        <v>4</v>
      </c>
      <c r="C15" s="172"/>
      <c r="D15" s="172"/>
      <c r="E15" s="19"/>
      <c r="G15" s="234"/>
      <c r="J15" s="176"/>
      <c r="K15" s="207"/>
      <c r="L15" s="208"/>
      <c r="M15" s="176"/>
    </row>
    <row r="16" spans="1:13">
      <c r="A16" s="17">
        <v>6</v>
      </c>
      <c r="B16" s="18" t="s">
        <v>5</v>
      </c>
      <c r="C16" s="19"/>
      <c r="D16" s="19"/>
      <c r="E16" s="19"/>
      <c r="J16" s="176"/>
      <c r="K16" s="209"/>
      <c r="L16" s="210"/>
      <c r="M16" s="176"/>
    </row>
    <row r="17" spans="1:13">
      <c r="A17" s="17">
        <v>7</v>
      </c>
      <c r="B17" s="199" t="s">
        <v>156</v>
      </c>
      <c r="C17" s="19">
        <v>43200.1</v>
      </c>
      <c r="D17" s="19"/>
      <c r="E17" s="19">
        <v>165586</v>
      </c>
      <c r="J17" s="176"/>
      <c r="K17" s="176"/>
      <c r="L17" s="176"/>
      <c r="M17" s="176"/>
    </row>
    <row r="18" spans="1:13">
      <c r="A18" s="17">
        <v>8</v>
      </c>
      <c r="B18" s="18" t="s">
        <v>6</v>
      </c>
      <c r="C18" s="19"/>
      <c r="D18" s="19"/>
      <c r="E18" s="19"/>
      <c r="J18" s="176"/>
      <c r="K18" s="176"/>
      <c r="L18" s="176"/>
      <c r="M18" s="176"/>
    </row>
    <row r="19" spans="1:13">
      <c r="A19" s="17">
        <v>9</v>
      </c>
      <c r="B19" s="18" t="s">
        <v>7</v>
      </c>
      <c r="C19" s="19"/>
      <c r="D19" s="19"/>
      <c r="E19" s="172">
        <v>183674</v>
      </c>
    </row>
    <row r="20" spans="1:13">
      <c r="D20" s="22" t="s">
        <v>8</v>
      </c>
      <c r="E20" s="173">
        <f>E11+E12+E13+E14+E15+E16+E17+E18+E19</f>
        <v>349260</v>
      </c>
    </row>
    <row r="21" spans="1:13" s="42" customFormat="1">
      <c r="D21" s="35"/>
      <c r="E21" s="43"/>
    </row>
    <row r="22" spans="1:13" s="29" customFormat="1" ht="15">
      <c r="A22" s="30" t="s">
        <v>58</v>
      </c>
      <c r="B22" s="9"/>
      <c r="C22" s="9"/>
      <c r="D22" s="9"/>
      <c r="E22" s="9"/>
    </row>
    <row r="23" spans="1:13" s="42" customFormat="1">
      <c r="D23" s="35"/>
      <c r="E23" s="43"/>
    </row>
    <row r="24" spans="1:13" s="42" customFormat="1">
      <c r="A24" s="63" t="s">
        <v>1</v>
      </c>
      <c r="B24" s="264" t="s">
        <v>59</v>
      </c>
      <c r="C24" s="270"/>
      <c r="D24" s="274" t="s">
        <v>41</v>
      </c>
      <c r="E24" s="275"/>
      <c r="F24" s="112"/>
    </row>
    <row r="25" spans="1:13" s="42" customFormat="1">
      <c r="A25" s="71"/>
      <c r="B25" s="271"/>
      <c r="C25" s="272"/>
      <c r="D25" s="72" t="s">
        <v>60</v>
      </c>
      <c r="E25" s="72" t="s">
        <v>127</v>
      </c>
    </row>
    <row r="26" spans="1:13" s="42" customFormat="1">
      <c r="A26" s="47"/>
      <c r="B26" s="265"/>
      <c r="C26" s="273"/>
      <c r="D26" s="33" t="s">
        <v>81</v>
      </c>
      <c r="E26" s="33" t="s">
        <v>81</v>
      </c>
    </row>
    <row r="27" spans="1:13" s="42" customFormat="1">
      <c r="A27" s="73">
        <v>1</v>
      </c>
      <c r="B27" s="276" t="s">
        <v>61</v>
      </c>
      <c r="C27" s="277"/>
      <c r="D27" s="70">
        <v>215386</v>
      </c>
      <c r="E27" s="19">
        <v>148466</v>
      </c>
    </row>
    <row r="28" spans="1:13" s="42" customFormat="1">
      <c r="A28" s="17">
        <v>2</v>
      </c>
      <c r="B28" s="276" t="s">
        <v>62</v>
      </c>
      <c r="C28" s="277"/>
      <c r="D28" s="19"/>
      <c r="E28" s="19"/>
    </row>
    <row r="29" spans="1:13" s="42" customFormat="1">
      <c r="A29" s="17">
        <v>3</v>
      </c>
      <c r="B29" s="276" t="s">
        <v>63</v>
      </c>
      <c r="C29" s="277"/>
      <c r="D29" s="19">
        <v>53295</v>
      </c>
      <c r="E29" s="19">
        <v>53295</v>
      </c>
    </row>
    <row r="30" spans="1:13" s="42" customFormat="1">
      <c r="A30" s="17">
        <v>4</v>
      </c>
      <c r="B30" s="276" t="s">
        <v>64</v>
      </c>
      <c r="C30" s="277"/>
      <c r="D30" s="19"/>
      <c r="E30" s="19"/>
    </row>
    <row r="31" spans="1:13" s="42" customFormat="1">
      <c r="A31" s="17">
        <v>5</v>
      </c>
      <c r="B31" s="276" t="s">
        <v>65</v>
      </c>
      <c r="C31" s="277"/>
      <c r="D31" s="19">
        <v>18174</v>
      </c>
      <c r="E31" s="19">
        <v>18174</v>
      </c>
    </row>
    <row r="32" spans="1:13" s="42" customFormat="1">
      <c r="A32" s="17">
        <v>6</v>
      </c>
      <c r="B32" s="276" t="s">
        <v>66</v>
      </c>
      <c r="C32" s="277"/>
      <c r="D32" s="19">
        <v>62405</v>
      </c>
      <c r="E32" s="19">
        <v>62398</v>
      </c>
    </row>
    <row r="33" spans="1:8" s="42" customFormat="1">
      <c r="A33" s="17">
        <v>7</v>
      </c>
      <c r="B33" s="276" t="s">
        <v>67</v>
      </c>
      <c r="C33" s="277"/>
      <c r="D33" s="19"/>
      <c r="E33" s="19"/>
    </row>
    <row r="34" spans="1:8" s="42" customFormat="1">
      <c r="A34" s="10"/>
      <c r="B34" s="10"/>
      <c r="C34" s="22" t="s">
        <v>8</v>
      </c>
      <c r="D34" s="22">
        <f>SUM(D27:D33)</f>
        <v>349260</v>
      </c>
      <c r="E34" s="24">
        <f>SUM(E27:E33)</f>
        <v>282333</v>
      </c>
    </row>
    <row r="35" spans="1:8" s="42" customFormat="1">
      <c r="A35" s="10"/>
      <c r="B35" s="10"/>
      <c r="C35" s="35"/>
      <c r="D35" s="35"/>
      <c r="E35" s="43"/>
    </row>
    <row r="36" spans="1:8" s="42" customFormat="1">
      <c r="A36" s="18" t="s">
        <v>137</v>
      </c>
      <c r="B36" s="18"/>
      <c r="C36" s="18"/>
      <c r="D36" s="44"/>
      <c r="E36" s="25">
        <v>717861</v>
      </c>
    </row>
    <row r="37" spans="1:8" s="42" customFormat="1" ht="14.25" customHeight="1">
      <c r="D37" s="35"/>
      <c r="E37" s="43"/>
    </row>
    <row r="38" spans="1:8" s="42" customFormat="1">
      <c r="A38" s="282" t="s">
        <v>77</v>
      </c>
      <c r="B38" s="282"/>
      <c r="C38" s="282"/>
      <c r="D38" s="282"/>
      <c r="E38" s="28">
        <v>2015</v>
      </c>
    </row>
    <row r="39" spans="1:8" s="42" customFormat="1">
      <c r="A39" s="79"/>
      <c r="B39" s="79"/>
      <c r="C39" s="79"/>
      <c r="D39" s="79"/>
      <c r="E39" s="113">
        <v>1980</v>
      </c>
    </row>
    <row r="40" spans="1:8" s="34" customFormat="1" ht="18.75" customHeight="1">
      <c r="A40" s="268"/>
      <c r="B40" s="269"/>
      <c r="C40" s="269"/>
      <c r="D40" s="269"/>
      <c r="E40" s="269"/>
      <c r="H40" s="42"/>
    </row>
    <row r="41" spans="1:8" s="42" customFormat="1">
      <c r="A41" s="30" t="s">
        <v>76</v>
      </c>
      <c r="D41" s="35"/>
      <c r="E41" s="43"/>
    </row>
    <row r="42" spans="1:8" s="42" customFormat="1">
      <c r="D42" s="35"/>
      <c r="E42" s="43"/>
    </row>
    <row r="43" spans="1:8" s="42" customFormat="1">
      <c r="A43" s="11" t="s">
        <v>54</v>
      </c>
      <c r="B43" s="67"/>
      <c r="C43" s="12"/>
      <c r="D43" s="68" t="s">
        <v>34</v>
      </c>
      <c r="E43" s="64" t="s">
        <v>35</v>
      </c>
    </row>
    <row r="44" spans="1:8" s="42" customFormat="1" ht="14.25">
      <c r="A44" s="278" t="s">
        <v>121</v>
      </c>
      <c r="B44" s="279"/>
      <c r="C44" s="280"/>
      <c r="D44" s="69" t="s">
        <v>82</v>
      </c>
      <c r="E44" s="44">
        <v>43.5</v>
      </c>
    </row>
    <row r="45" spans="1:8" s="42" customFormat="1" ht="14.25">
      <c r="A45" s="278" t="s">
        <v>128</v>
      </c>
      <c r="B45" s="279"/>
      <c r="C45" s="280"/>
      <c r="D45" s="69" t="s">
        <v>82</v>
      </c>
      <c r="E45" s="44">
        <v>0</v>
      </c>
    </row>
    <row r="46" spans="1:8" s="42" customFormat="1" ht="14.25">
      <c r="A46" s="278" t="s">
        <v>129</v>
      </c>
      <c r="B46" s="279"/>
      <c r="C46" s="280"/>
      <c r="D46" s="69" t="s">
        <v>82</v>
      </c>
      <c r="E46" s="44">
        <v>15.6</v>
      </c>
    </row>
    <row r="47" spans="1:8" s="42" customFormat="1" ht="14.25">
      <c r="A47" s="278" t="s">
        <v>130</v>
      </c>
      <c r="B47" s="279"/>
      <c r="C47" s="280"/>
      <c r="D47" s="69" t="s">
        <v>82</v>
      </c>
      <c r="E47" s="44"/>
    </row>
    <row r="48" spans="1:8" s="42" customFormat="1" ht="14.25">
      <c r="A48" s="278" t="s">
        <v>131</v>
      </c>
      <c r="B48" s="279"/>
      <c r="C48" s="280"/>
      <c r="D48" s="69" t="s">
        <v>82</v>
      </c>
      <c r="E48" s="44">
        <v>171.1</v>
      </c>
    </row>
    <row r="49" spans="1:5" s="42" customFormat="1" ht="14.25">
      <c r="A49" s="278" t="s">
        <v>132</v>
      </c>
      <c r="B49" s="279"/>
      <c r="C49" s="280"/>
      <c r="D49" s="69" t="s">
        <v>82</v>
      </c>
      <c r="E49" s="44">
        <v>0</v>
      </c>
    </row>
    <row r="50" spans="1:5" s="42" customFormat="1" ht="14.25">
      <c r="A50" s="278" t="s">
        <v>133</v>
      </c>
      <c r="B50" s="279"/>
      <c r="C50" s="280"/>
      <c r="D50" s="69" t="s">
        <v>82</v>
      </c>
      <c r="E50" s="44">
        <v>15.6</v>
      </c>
    </row>
    <row r="51" spans="1:5" s="42" customFormat="1" ht="14.25">
      <c r="A51" s="278" t="s">
        <v>134</v>
      </c>
      <c r="B51" s="279"/>
      <c r="C51" s="280"/>
      <c r="D51" s="69" t="s">
        <v>82</v>
      </c>
      <c r="E51" s="44"/>
    </row>
    <row r="52" spans="1:5" s="34" customFormat="1" ht="12" customHeight="1">
      <c r="A52" s="53"/>
      <c r="B52" s="53"/>
      <c r="C52" s="60"/>
      <c r="D52" s="61"/>
      <c r="E52" s="62"/>
    </row>
    <row r="53" spans="1:5" ht="123.75" customHeight="1">
      <c r="A53" s="262" t="s">
        <v>83</v>
      </c>
      <c r="B53" s="262"/>
      <c r="C53" s="262"/>
      <c r="D53" s="262"/>
      <c r="E53" s="262"/>
    </row>
  </sheetData>
  <mergeCells count="24">
    <mergeCell ref="A5:E5"/>
    <mergeCell ref="A49:C49"/>
    <mergeCell ref="B28:C28"/>
    <mergeCell ref="B33:C33"/>
    <mergeCell ref="A38:D38"/>
    <mergeCell ref="A48:C48"/>
    <mergeCell ref="B31:C31"/>
    <mergeCell ref="B32:C32"/>
    <mergeCell ref="A44:C44"/>
    <mergeCell ref="A45:C45"/>
    <mergeCell ref="A46:C46"/>
    <mergeCell ref="A47:C47"/>
    <mergeCell ref="A53:E53"/>
    <mergeCell ref="C7:E8"/>
    <mergeCell ref="A8:A9"/>
    <mergeCell ref="B8:B9"/>
    <mergeCell ref="A40:E40"/>
    <mergeCell ref="B24:C26"/>
    <mergeCell ref="D24:E24"/>
    <mergeCell ref="B27:C27"/>
    <mergeCell ref="B29:C29"/>
    <mergeCell ref="B30:C30"/>
    <mergeCell ref="A50:C50"/>
    <mergeCell ref="A51:C51"/>
  </mergeCells>
  <phoneticPr fontId="4" type="noConversion"/>
  <pageMargins left="0.71" right="0.24" top="0.78" bottom="0.77" header="0.5" footer="0.5"/>
  <pageSetup paperSize="9" firstPageNumber="3" orientation="portrait" useFirstPageNumber="1"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dimension ref="A1:Q11"/>
  <sheetViews>
    <sheetView topLeftCell="A7" workbookViewId="0">
      <selection activeCell="F11" sqref="F11"/>
    </sheetView>
  </sheetViews>
  <sheetFormatPr defaultRowHeight="12.75"/>
  <cols>
    <col min="1" max="1" width="12.7109375" style="1" customWidth="1"/>
    <col min="2" max="16" width="9.140625" style="1"/>
    <col min="17" max="17" width="22.28515625" style="1" customWidth="1"/>
    <col min="18" max="16384" width="9.140625" style="1"/>
  </cols>
  <sheetData>
    <row r="1" spans="1:17" s="97" customFormat="1" ht="15">
      <c r="A1" s="96" t="s">
        <v>55</v>
      </c>
    </row>
    <row r="3" spans="1:17" ht="38.25">
      <c r="A3" s="114" t="s">
        <v>140</v>
      </c>
      <c r="B3" s="115"/>
      <c r="C3" s="115"/>
      <c r="D3" s="115"/>
      <c r="E3" s="115"/>
      <c r="F3" s="115"/>
      <c r="G3" s="115"/>
      <c r="H3" s="115"/>
      <c r="I3" s="115"/>
      <c r="O3" s="188"/>
      <c r="P3" s="283"/>
      <c r="Q3" s="283"/>
    </row>
    <row r="4" spans="1:17" ht="51" customHeight="1">
      <c r="A4" s="285"/>
      <c r="B4" s="286"/>
      <c r="C4" s="286"/>
      <c r="D4" s="286"/>
      <c r="E4" s="286"/>
      <c r="F4" s="286"/>
      <c r="G4" s="286"/>
      <c r="H4" s="286"/>
      <c r="I4" s="286"/>
      <c r="O4" s="188"/>
      <c r="P4" s="189"/>
      <c r="Q4" s="189"/>
    </row>
    <row r="5" spans="1:17" ht="94.5" customHeight="1">
      <c r="A5" s="287" t="s">
        <v>170</v>
      </c>
      <c r="B5" s="284"/>
      <c r="C5" s="284"/>
      <c r="D5" s="284"/>
      <c r="E5" s="284"/>
      <c r="F5" s="284"/>
      <c r="G5" s="284"/>
      <c r="H5" s="284"/>
      <c r="I5" s="284"/>
      <c r="O5" s="188"/>
      <c r="P5" s="189"/>
      <c r="Q5" s="190"/>
    </row>
    <row r="6" spans="1:17" ht="72" customHeight="1">
      <c r="A6" s="284"/>
      <c r="B6" s="284"/>
      <c r="C6" s="284"/>
      <c r="D6" s="284"/>
      <c r="E6" s="284"/>
      <c r="F6" s="284"/>
      <c r="G6" s="284"/>
      <c r="H6" s="284"/>
      <c r="I6" s="284"/>
      <c r="O6" s="188"/>
      <c r="P6" s="189"/>
      <c r="Q6" s="189"/>
    </row>
    <row r="7" spans="1:17" ht="72" customHeight="1">
      <c r="A7" s="284"/>
      <c r="B7" s="284"/>
      <c r="C7" s="284"/>
      <c r="D7" s="284"/>
      <c r="E7" s="284"/>
      <c r="F7" s="284"/>
      <c r="G7" s="284"/>
      <c r="H7" s="284"/>
      <c r="I7" s="284"/>
      <c r="O7" s="188"/>
      <c r="P7" s="189"/>
      <c r="Q7" s="189"/>
    </row>
    <row r="8" spans="1:17" ht="72" customHeight="1">
      <c r="A8" s="284" t="s">
        <v>171</v>
      </c>
      <c r="B8" s="284"/>
      <c r="C8" s="284"/>
      <c r="D8" s="284"/>
      <c r="E8" s="284"/>
      <c r="F8" s="284"/>
      <c r="G8" s="284"/>
      <c r="H8" s="284"/>
      <c r="I8" s="284"/>
      <c r="O8" s="188"/>
      <c r="P8" s="189"/>
      <c r="Q8" s="189"/>
    </row>
    <row r="9" spans="1:17" ht="59.25" customHeight="1">
      <c r="A9" s="287" t="s">
        <v>182</v>
      </c>
      <c r="B9" s="288"/>
      <c r="C9" s="288"/>
      <c r="D9" s="288"/>
      <c r="E9" s="288"/>
      <c r="F9" s="288"/>
      <c r="G9" s="288"/>
      <c r="H9" s="288"/>
      <c r="I9" s="288"/>
      <c r="O9" s="188"/>
      <c r="P9" s="189"/>
      <c r="Q9" s="189"/>
    </row>
    <row r="10" spans="1:17" ht="16.5" customHeight="1">
      <c r="A10" s="287"/>
      <c r="B10" s="287"/>
      <c r="C10" s="287"/>
      <c r="D10" s="287"/>
      <c r="E10" s="287"/>
      <c r="F10" s="287"/>
      <c r="G10" s="287"/>
      <c r="H10" s="287"/>
      <c r="I10" s="287"/>
      <c r="O10" s="188"/>
      <c r="P10" s="189"/>
      <c r="Q10" s="189"/>
    </row>
    <row r="11" spans="1:17" ht="18.75">
      <c r="A11" s="121"/>
    </row>
  </sheetData>
  <mergeCells count="8">
    <mergeCell ref="P3:Q3"/>
    <mergeCell ref="A7:I7"/>
    <mergeCell ref="A8:I8"/>
    <mergeCell ref="A4:I4"/>
    <mergeCell ref="A10:I10"/>
    <mergeCell ref="A5:I5"/>
    <mergeCell ref="A6:I6"/>
    <mergeCell ref="A9:I9"/>
  </mergeCells>
  <phoneticPr fontId="4" type="noConversion"/>
  <pageMargins left="0.75" right="0.49" top="1" bottom="1" header="0.5" footer="0.5"/>
  <pageSetup paperSize="9" firstPageNumber="4" orientation="portrait" useFirstPageNumber="1"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K12"/>
  <sheetViews>
    <sheetView workbookViewId="0">
      <selection activeCell="A8" sqref="A8:J8"/>
    </sheetView>
  </sheetViews>
  <sheetFormatPr defaultRowHeight="12.75"/>
  <cols>
    <col min="1" max="16384" width="9.140625" style="1"/>
  </cols>
  <sheetData>
    <row r="1" spans="1:11" ht="15">
      <c r="A1" s="50" t="s">
        <v>84</v>
      </c>
    </row>
    <row r="2" spans="1:11">
      <c r="A2" s="30" t="s">
        <v>85</v>
      </c>
    </row>
    <row r="4" spans="1:11" ht="62.25" customHeight="1">
      <c r="A4" s="292" t="s">
        <v>162</v>
      </c>
      <c r="B4" s="293"/>
      <c r="C4" s="293"/>
      <c r="D4" s="293"/>
      <c r="E4" s="293"/>
      <c r="F4" s="293"/>
      <c r="G4" s="293"/>
      <c r="H4" s="293"/>
      <c r="I4" s="293"/>
      <c r="J4" s="293"/>
    </row>
    <row r="5" spans="1:11" ht="81.75" customHeight="1">
      <c r="A5" s="292" t="s">
        <v>172</v>
      </c>
      <c r="B5" s="293"/>
      <c r="C5" s="293"/>
      <c r="D5" s="293"/>
      <c r="E5" s="293"/>
      <c r="F5" s="293"/>
      <c r="G5" s="293"/>
      <c r="H5" s="293"/>
      <c r="I5" s="293"/>
      <c r="J5" s="293"/>
    </row>
    <row r="6" spans="1:11" ht="92.25" customHeight="1">
      <c r="A6" s="290" t="s">
        <v>173</v>
      </c>
      <c r="B6" s="291"/>
      <c r="C6" s="291"/>
      <c r="D6" s="291"/>
      <c r="E6" s="291"/>
      <c r="F6" s="291"/>
      <c r="G6" s="291"/>
      <c r="H6" s="291"/>
      <c r="I6" s="291"/>
      <c r="J6" s="291"/>
    </row>
    <row r="7" spans="1:11" ht="76.5" customHeight="1">
      <c r="A7" s="290" t="s">
        <v>174</v>
      </c>
      <c r="B7" s="291"/>
      <c r="C7" s="291"/>
      <c r="D7" s="291"/>
      <c r="E7" s="291"/>
      <c r="F7" s="291"/>
      <c r="G7" s="291"/>
      <c r="H7" s="291"/>
      <c r="I7" s="291"/>
      <c r="J7" s="291"/>
      <c r="K7" s="168"/>
    </row>
    <row r="8" spans="1:11" ht="94.5" customHeight="1">
      <c r="A8" s="292"/>
      <c r="B8" s="293"/>
      <c r="C8" s="293"/>
      <c r="D8" s="293"/>
      <c r="E8" s="293"/>
      <c r="F8" s="293"/>
      <c r="G8" s="293"/>
      <c r="H8" s="293"/>
      <c r="I8" s="293"/>
      <c r="J8" s="293"/>
      <c r="K8" s="168"/>
    </row>
    <row r="9" spans="1:11" ht="81" customHeight="1">
      <c r="A9" s="294"/>
      <c r="B9" s="295"/>
      <c r="C9" s="295"/>
      <c r="D9" s="295"/>
      <c r="E9" s="295"/>
      <c r="F9" s="295"/>
      <c r="G9" s="295"/>
      <c r="H9" s="295"/>
      <c r="I9" s="295"/>
      <c r="J9" s="295"/>
    </row>
    <row r="10" spans="1:11" ht="81" customHeight="1">
      <c r="A10" s="289"/>
      <c r="B10" s="289"/>
      <c r="C10" s="289"/>
      <c r="D10" s="289"/>
      <c r="E10" s="289"/>
      <c r="F10" s="289"/>
      <c r="G10" s="289"/>
      <c r="H10" s="289"/>
      <c r="I10" s="289"/>
      <c r="J10" s="289"/>
    </row>
    <row r="11" spans="1:11" ht="75" customHeight="1">
      <c r="A11" s="218"/>
      <c r="B11" s="36"/>
      <c r="C11" s="36"/>
      <c r="D11" s="36"/>
      <c r="E11" s="36"/>
      <c r="F11" s="36"/>
      <c r="G11" s="36"/>
      <c r="H11" s="36"/>
      <c r="I11" s="36"/>
      <c r="J11" s="36"/>
    </row>
    <row r="12" spans="1:11" ht="81" customHeight="1"/>
  </sheetData>
  <mergeCells count="7">
    <mergeCell ref="A10:J10"/>
    <mergeCell ref="A6:J6"/>
    <mergeCell ref="A4:J4"/>
    <mergeCell ref="A7:J7"/>
    <mergeCell ref="A9:J9"/>
    <mergeCell ref="A5:J5"/>
    <mergeCell ref="A8:J8"/>
  </mergeCells>
  <phoneticPr fontId="4" type="noConversion"/>
  <pageMargins left="0.75" right="0.47" top="0.87" bottom="1" header="0.5" footer="0.5"/>
  <pageSetup paperSize="9" firstPageNumber="5" orientation="portrait" useFirstPageNumber="1"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Z165"/>
  <sheetViews>
    <sheetView topLeftCell="D1" zoomScale="89" zoomScaleNormal="75" workbookViewId="0">
      <pane ySplit="5" topLeftCell="A129" activePane="bottomLeft" state="frozen"/>
      <selection activeCell="C1" sqref="C1"/>
      <selection pane="bottomLeft" activeCell="N157" sqref="N157"/>
    </sheetView>
  </sheetViews>
  <sheetFormatPr defaultRowHeight="12.75"/>
  <cols>
    <col min="1" max="1" width="7" style="10" customWidth="1"/>
    <col min="2" max="2" width="25.7109375" style="10" customWidth="1"/>
    <col min="3" max="3" width="9.140625" style="10"/>
    <col min="4" max="4" width="34.5703125" style="10" customWidth="1"/>
    <col min="5" max="5" width="11.140625" style="10" customWidth="1"/>
    <col min="6" max="6" width="9.140625" style="10" bestFit="1"/>
    <col min="7" max="7" width="9.7109375" style="10" bestFit="1" customWidth="1"/>
    <col min="8" max="8" width="8.7109375" style="10" customWidth="1"/>
    <col min="9" max="9" width="13.28515625" style="10" customWidth="1"/>
    <col min="10" max="10" width="9.28515625" style="10" customWidth="1"/>
    <col min="11" max="11" width="11.140625" style="10" customWidth="1"/>
    <col min="12" max="12" width="9.140625" style="10"/>
    <col min="13" max="13" width="9.42578125" style="10" bestFit="1" customWidth="1"/>
    <col min="14" max="14" width="23.85546875" style="10" customWidth="1"/>
    <col min="15" max="15" width="9.42578125" style="10" bestFit="1" customWidth="1"/>
    <col min="16" max="16384" width="9.140625" style="10"/>
  </cols>
  <sheetData>
    <row r="1" spans="1:25" s="1" customFormat="1">
      <c r="A1" s="30" t="s">
        <v>86</v>
      </c>
    </row>
    <row r="2" spans="1:25" ht="9.9499999999999993" customHeight="1">
      <c r="A2" s="7"/>
      <c r="B2" s="8"/>
      <c r="C2" s="8"/>
      <c r="D2" s="9"/>
      <c r="E2" s="9"/>
      <c r="F2" s="9"/>
      <c r="G2" s="9"/>
      <c r="H2" s="9"/>
      <c r="I2" s="8"/>
      <c r="J2" s="8"/>
      <c r="K2" s="8"/>
    </row>
    <row r="3" spans="1:25" ht="14.25" customHeight="1">
      <c r="A3" s="11" t="s">
        <v>91</v>
      </c>
      <c r="B3" s="12"/>
      <c r="C3" s="13" t="s">
        <v>116</v>
      </c>
      <c r="D3" s="14"/>
      <c r="E3" s="264" t="s">
        <v>9</v>
      </c>
      <c r="F3" s="310"/>
      <c r="G3" s="310"/>
      <c r="H3" s="270"/>
      <c r="I3" s="312" t="s">
        <v>10</v>
      </c>
      <c r="J3" s="312" t="s">
        <v>14</v>
      </c>
      <c r="K3" s="312" t="s">
        <v>15</v>
      </c>
      <c r="N3" s="176"/>
      <c r="O3" s="176"/>
      <c r="P3" s="176"/>
      <c r="Q3" s="176"/>
      <c r="R3" s="176"/>
      <c r="S3" s="176"/>
      <c r="T3" s="176"/>
      <c r="U3" s="176"/>
      <c r="V3" s="176"/>
    </row>
    <row r="4" spans="1:25">
      <c r="A4" s="264" t="s">
        <v>1</v>
      </c>
      <c r="B4" s="266" t="s">
        <v>0</v>
      </c>
      <c r="C4" s="264" t="s">
        <v>1</v>
      </c>
      <c r="D4" s="264" t="s">
        <v>0</v>
      </c>
      <c r="E4" s="265"/>
      <c r="F4" s="311"/>
      <c r="G4" s="311"/>
      <c r="H4" s="273"/>
      <c r="I4" s="313"/>
      <c r="J4" s="313"/>
      <c r="K4" s="313"/>
      <c r="N4" s="176"/>
      <c r="O4" s="176"/>
      <c r="P4" s="176"/>
      <c r="Q4" s="176"/>
      <c r="R4" s="176"/>
      <c r="S4" s="176"/>
      <c r="T4" s="176"/>
      <c r="U4" s="176"/>
      <c r="V4" s="176"/>
    </row>
    <row r="5" spans="1:25" ht="14.25">
      <c r="A5" s="265"/>
      <c r="B5" s="267"/>
      <c r="C5" s="265"/>
      <c r="D5" s="267"/>
      <c r="E5" s="32" t="s">
        <v>89</v>
      </c>
      <c r="F5" s="33" t="s">
        <v>88</v>
      </c>
      <c r="G5" s="33" t="s">
        <v>81</v>
      </c>
      <c r="H5" s="15" t="s">
        <v>12</v>
      </c>
      <c r="I5" s="16" t="s">
        <v>11</v>
      </c>
      <c r="J5" s="16" t="s">
        <v>13</v>
      </c>
      <c r="K5" s="16" t="s">
        <v>89</v>
      </c>
      <c r="N5" s="176"/>
      <c r="O5" s="176"/>
      <c r="P5" s="176"/>
      <c r="Q5" s="176"/>
      <c r="R5" s="176"/>
      <c r="S5" s="176"/>
      <c r="T5" s="176"/>
      <c r="U5" s="176"/>
      <c r="V5" s="176"/>
    </row>
    <row r="6" spans="1:25" ht="18.75" customHeight="1">
      <c r="A6" s="302">
        <v>1</v>
      </c>
      <c r="B6" s="302" t="s">
        <v>46</v>
      </c>
      <c r="C6" s="17">
        <v>1</v>
      </c>
      <c r="D6" s="18" t="s">
        <v>2</v>
      </c>
      <c r="E6" s="101"/>
      <c r="F6" s="101"/>
      <c r="G6" s="122"/>
      <c r="H6" s="122"/>
      <c r="I6" s="122"/>
      <c r="J6" s="140" t="str">
        <f t="shared" ref="J6:J13" si="0">IF(H6=0,"",I6/H6)</f>
        <v/>
      </c>
      <c r="K6" s="122"/>
      <c r="N6" s="233"/>
      <c r="O6" s="233"/>
      <c r="P6" s="233"/>
      <c r="Q6" s="233"/>
      <c r="R6" s="233"/>
      <c r="S6" s="233"/>
      <c r="T6" s="233"/>
      <c r="U6" s="233"/>
      <c r="V6" s="233"/>
      <c r="W6" s="233"/>
      <c r="X6" s="233"/>
      <c r="Y6" s="176"/>
    </row>
    <row r="7" spans="1:25">
      <c r="A7" s="303"/>
      <c r="B7" s="303"/>
      <c r="C7" s="17">
        <v>2</v>
      </c>
      <c r="D7" s="18" t="s">
        <v>20</v>
      </c>
      <c r="E7" s="101"/>
      <c r="F7" s="101"/>
      <c r="G7" s="122"/>
      <c r="H7" s="122"/>
      <c r="I7" s="122"/>
      <c r="J7" s="140" t="str">
        <f t="shared" si="0"/>
        <v/>
      </c>
      <c r="K7" s="122"/>
      <c r="N7" s="233"/>
      <c r="O7" s="233"/>
      <c r="P7" s="230"/>
      <c r="Q7" s="231"/>
      <c r="R7" s="230"/>
      <c r="S7" s="231"/>
      <c r="T7" s="230"/>
      <c r="U7" s="231"/>
      <c r="V7" s="231"/>
      <c r="W7" s="230"/>
      <c r="X7" s="230"/>
      <c r="Y7" s="176"/>
    </row>
    <row r="8" spans="1:25">
      <c r="A8" s="303"/>
      <c r="B8" s="303"/>
      <c r="C8" s="17">
        <v>3</v>
      </c>
      <c r="D8" s="18" t="s">
        <v>3</v>
      </c>
      <c r="E8" s="101"/>
      <c r="F8" s="101"/>
      <c r="G8" s="122"/>
      <c r="H8" s="122"/>
      <c r="I8" s="122"/>
      <c r="J8" s="140" t="str">
        <f t="shared" si="0"/>
        <v/>
      </c>
      <c r="K8" s="122"/>
      <c r="N8" s="231"/>
      <c r="O8" s="231"/>
      <c r="P8" s="231"/>
      <c r="Q8" s="231"/>
      <c r="R8" s="231"/>
      <c r="S8" s="231"/>
      <c r="T8" s="231"/>
      <c r="U8" s="231"/>
      <c r="V8" s="231"/>
      <c r="W8" s="231"/>
      <c r="X8" s="230"/>
      <c r="Y8" s="176"/>
    </row>
    <row r="9" spans="1:25">
      <c r="A9" s="303"/>
      <c r="B9" s="303"/>
      <c r="C9" s="17">
        <v>4</v>
      </c>
      <c r="D9" s="18" t="s">
        <v>19</v>
      </c>
      <c r="E9" s="101"/>
      <c r="F9" s="101"/>
      <c r="G9" s="122"/>
      <c r="H9" s="122"/>
      <c r="I9" s="122"/>
      <c r="J9" s="140" t="str">
        <f t="shared" si="0"/>
        <v/>
      </c>
      <c r="K9" s="122"/>
      <c r="N9" s="232"/>
      <c r="O9" s="231"/>
      <c r="P9" s="232"/>
      <c r="Q9" s="232"/>
      <c r="R9" s="232"/>
      <c r="S9" s="232"/>
      <c r="T9" s="232"/>
      <c r="U9" s="232"/>
      <c r="V9" s="232"/>
      <c r="W9" s="232"/>
      <c r="X9" s="232"/>
      <c r="Y9" s="176"/>
    </row>
    <row r="10" spans="1:25" ht="18" customHeight="1">
      <c r="A10" s="303"/>
      <c r="B10" s="303"/>
      <c r="C10" s="17">
        <v>5</v>
      </c>
      <c r="D10" s="18" t="s">
        <v>4</v>
      </c>
      <c r="E10" s="145"/>
      <c r="F10" s="146"/>
      <c r="G10" s="147"/>
      <c r="H10" s="146"/>
      <c r="I10" s="149"/>
      <c r="J10" s="140" t="str">
        <f t="shared" si="0"/>
        <v/>
      </c>
      <c r="K10" s="149"/>
      <c r="N10" s="232"/>
      <c r="O10" s="231"/>
      <c r="P10" s="232"/>
      <c r="Q10" s="232"/>
      <c r="R10" s="232"/>
      <c r="S10" s="232"/>
      <c r="T10" s="232"/>
      <c r="U10" s="232"/>
      <c r="V10" s="232"/>
      <c r="W10" s="232"/>
      <c r="X10" s="232"/>
      <c r="Y10" s="176"/>
    </row>
    <row r="11" spans="1:25">
      <c r="A11" s="303"/>
      <c r="B11" s="303"/>
      <c r="C11" s="17">
        <v>6</v>
      </c>
      <c r="D11" s="18" t="s">
        <v>5</v>
      </c>
      <c r="E11" s="150"/>
      <c r="F11" s="151"/>
      <c r="G11" s="146"/>
      <c r="H11" s="146"/>
      <c r="I11" s="149"/>
      <c r="J11" s="140" t="str">
        <f t="shared" si="0"/>
        <v/>
      </c>
      <c r="K11" s="149"/>
      <c r="N11" s="232"/>
      <c r="O11" s="231"/>
      <c r="P11" s="232"/>
      <c r="Q11" s="232"/>
      <c r="R11" s="232"/>
      <c r="S11" s="232"/>
      <c r="T11" s="232"/>
      <c r="U11" s="232"/>
      <c r="V11" s="232"/>
      <c r="W11" s="232"/>
      <c r="X11" s="232"/>
      <c r="Y11" s="176"/>
    </row>
    <row r="12" spans="1:25">
      <c r="A12" s="303"/>
      <c r="B12" s="303"/>
      <c r="C12" s="17">
        <v>7</v>
      </c>
      <c r="D12" s="199" t="s">
        <v>153</v>
      </c>
      <c r="E12" s="145">
        <v>49.49</v>
      </c>
      <c r="F12" s="151"/>
      <c r="G12" s="146">
        <v>189700</v>
      </c>
      <c r="H12" s="146">
        <v>15176</v>
      </c>
      <c r="I12" s="149">
        <v>111593</v>
      </c>
      <c r="J12" s="140">
        <f t="shared" si="0"/>
        <v>7.3532551396942543</v>
      </c>
      <c r="K12" s="149">
        <f>G12*43*10^-6</f>
        <v>8.1570999999999998</v>
      </c>
      <c r="N12" s="232"/>
      <c r="O12" s="231"/>
      <c r="P12" s="232"/>
      <c r="Q12" s="232"/>
      <c r="R12" s="232"/>
      <c r="S12" s="232"/>
      <c r="T12" s="232"/>
      <c r="U12" s="232"/>
      <c r="V12" s="232"/>
      <c r="W12" s="232"/>
      <c r="X12" s="232"/>
      <c r="Y12" s="176"/>
    </row>
    <row r="13" spans="1:25">
      <c r="A13" s="303"/>
      <c r="B13" s="303"/>
      <c r="C13" s="17">
        <v>8</v>
      </c>
      <c r="D13" s="18" t="s">
        <v>6</v>
      </c>
      <c r="E13" s="151"/>
      <c r="F13" s="151"/>
      <c r="G13" s="146"/>
      <c r="H13" s="146"/>
      <c r="I13" s="149"/>
      <c r="J13" s="140" t="str">
        <f t="shared" si="0"/>
        <v/>
      </c>
      <c r="K13" s="149"/>
      <c r="N13" s="233"/>
      <c r="O13" s="233"/>
      <c r="P13" s="233"/>
      <c r="Q13" s="233"/>
      <c r="R13" s="233"/>
      <c r="S13" s="233"/>
      <c r="T13" s="233"/>
      <c r="U13" s="233"/>
      <c r="V13" s="233"/>
      <c r="W13" s="233"/>
      <c r="X13" s="233"/>
      <c r="Y13" s="176"/>
    </row>
    <row r="14" spans="1:25">
      <c r="A14" s="303"/>
      <c r="B14" s="303"/>
      <c r="C14" s="17">
        <v>9</v>
      </c>
      <c r="D14" s="18" t="s">
        <v>7</v>
      </c>
      <c r="E14" s="151"/>
      <c r="F14" s="151"/>
      <c r="G14" s="152">
        <v>57080</v>
      </c>
      <c r="H14" s="152">
        <v>9589</v>
      </c>
      <c r="I14" s="153">
        <v>33578</v>
      </c>
      <c r="J14" s="140">
        <f t="shared" ref="J14:J35" si="1">IF(H14=0,"",I14/H14)</f>
        <v>3.5017207216602357</v>
      </c>
      <c r="K14" s="149">
        <f>(G14*819)*10^-6</f>
        <v>46.748519999999999</v>
      </c>
      <c r="M14" s="202"/>
      <c r="N14" s="233"/>
      <c r="O14" s="233"/>
      <c r="P14" s="233"/>
      <c r="Q14" s="233"/>
      <c r="R14" s="233"/>
      <c r="S14" s="233"/>
      <c r="T14" s="233"/>
      <c r="U14" s="233"/>
      <c r="V14" s="233"/>
      <c r="W14" s="233"/>
      <c r="X14" s="233"/>
      <c r="Y14" s="176"/>
    </row>
    <row r="15" spans="1:25" ht="15.75">
      <c r="A15" s="304"/>
      <c r="B15" s="304"/>
      <c r="C15" s="11" t="s">
        <v>93</v>
      </c>
      <c r="D15" s="20"/>
      <c r="E15" s="154">
        <f>SUM(E10:E14)</f>
        <v>49.49</v>
      </c>
      <c r="F15" s="155">
        <f>SUM(F10:F14)</f>
        <v>0</v>
      </c>
      <c r="G15" s="156">
        <f>SUM(G10:G14)</f>
        <v>246780</v>
      </c>
      <c r="H15" s="156">
        <f>SUM(H6:H14)</f>
        <v>24765</v>
      </c>
      <c r="I15" s="153">
        <f>SUM(I6:I14)</f>
        <v>145171</v>
      </c>
      <c r="J15" s="140">
        <f t="shared" si="1"/>
        <v>5.8619422572178479</v>
      </c>
      <c r="K15" s="158">
        <f>SUM(K6:K14)</f>
        <v>54.905619999999999</v>
      </c>
      <c r="N15" s="176"/>
      <c r="O15" s="176"/>
      <c r="P15" s="192"/>
      <c r="Q15" s="195"/>
      <c r="R15" s="194"/>
      <c r="S15" s="195"/>
      <c r="T15" s="194"/>
      <c r="U15" s="196"/>
      <c r="V15" s="194"/>
    </row>
    <row r="16" spans="1:25" ht="12.75" customHeight="1">
      <c r="A16" s="302">
        <v>2</v>
      </c>
      <c r="B16" s="302" t="s">
        <v>47</v>
      </c>
      <c r="C16" s="17">
        <v>1</v>
      </c>
      <c r="D16" s="18" t="s">
        <v>2</v>
      </c>
      <c r="E16" s="17"/>
      <c r="F16" s="17"/>
      <c r="G16" s="122"/>
      <c r="H16" s="126"/>
      <c r="I16" s="127"/>
      <c r="J16" s="219" t="str">
        <f t="shared" si="1"/>
        <v/>
      </c>
      <c r="K16" s="144"/>
      <c r="N16" s="176"/>
      <c r="O16" s="176"/>
      <c r="P16" s="301"/>
      <c r="Q16" s="301"/>
      <c r="R16" s="194"/>
      <c r="S16" s="197"/>
      <c r="T16" s="194"/>
      <c r="U16" s="196"/>
      <c r="V16" s="194"/>
    </row>
    <row r="17" spans="1:26" ht="15">
      <c r="A17" s="303"/>
      <c r="B17" s="303"/>
      <c r="C17" s="17">
        <v>2</v>
      </c>
      <c r="D17" s="18" t="s">
        <v>20</v>
      </c>
      <c r="E17" s="17"/>
      <c r="F17" s="17"/>
      <c r="G17" s="122"/>
      <c r="H17" s="126"/>
      <c r="I17" s="127"/>
      <c r="J17" s="219" t="str">
        <f t="shared" si="1"/>
        <v/>
      </c>
      <c r="K17" s="144"/>
      <c r="N17" s="226"/>
      <c r="O17" s="176"/>
      <c r="P17" s="301"/>
      <c r="Q17" s="301"/>
      <c r="R17" s="301"/>
      <c r="S17" s="301"/>
      <c r="T17" s="194"/>
      <c r="U17" s="196"/>
      <c r="V17" s="194"/>
    </row>
    <row r="18" spans="1:26">
      <c r="A18" s="303"/>
      <c r="B18" s="303"/>
      <c r="C18" s="17">
        <v>3</v>
      </c>
      <c r="D18" s="18" t="s">
        <v>3</v>
      </c>
      <c r="E18" s="17"/>
      <c r="F18" s="17"/>
      <c r="G18" s="122"/>
      <c r="H18" s="126"/>
      <c r="I18" s="127"/>
      <c r="J18" s="219" t="str">
        <f t="shared" si="1"/>
        <v/>
      </c>
      <c r="K18" s="144"/>
      <c r="N18" s="176"/>
      <c r="O18" s="176"/>
      <c r="P18" s="34"/>
      <c r="Q18" s="34"/>
      <c r="R18" s="34"/>
      <c r="S18" s="34"/>
      <c r="T18" s="34"/>
      <c r="U18" s="34"/>
      <c r="V18" s="34"/>
    </row>
    <row r="19" spans="1:26">
      <c r="A19" s="303"/>
      <c r="B19" s="303"/>
      <c r="C19" s="17">
        <v>4</v>
      </c>
      <c r="D19" s="18" t="s">
        <v>19</v>
      </c>
      <c r="E19" s="17"/>
      <c r="F19" s="17"/>
      <c r="G19" s="122"/>
      <c r="H19" s="126"/>
      <c r="I19" s="127"/>
      <c r="J19" s="219" t="str">
        <f t="shared" si="1"/>
        <v/>
      </c>
      <c r="K19" s="144"/>
      <c r="N19" s="176"/>
      <c r="O19" s="176"/>
      <c r="P19" s="176"/>
      <c r="Q19" s="176"/>
      <c r="R19" s="176"/>
      <c r="S19" s="176"/>
      <c r="T19" s="176"/>
      <c r="U19" s="176"/>
      <c r="V19" s="176"/>
    </row>
    <row r="20" spans="1:26">
      <c r="A20" s="303"/>
      <c r="B20" s="303"/>
      <c r="C20" s="17">
        <v>5</v>
      </c>
      <c r="D20" s="18" t="s">
        <v>4</v>
      </c>
      <c r="E20" s="101"/>
      <c r="F20" s="122"/>
      <c r="G20" s="132"/>
      <c r="H20" s="122"/>
      <c r="I20" s="133"/>
      <c r="J20" s="219" t="str">
        <f t="shared" si="1"/>
        <v/>
      </c>
      <c r="K20" s="149"/>
      <c r="N20" s="176"/>
      <c r="O20" s="176"/>
      <c r="P20" s="176"/>
      <c r="Q20" s="176"/>
      <c r="R20" s="176"/>
      <c r="S20" s="176"/>
      <c r="T20" s="176"/>
      <c r="U20" s="176"/>
      <c r="V20" s="176"/>
    </row>
    <row r="21" spans="1:26">
      <c r="A21" s="303"/>
      <c r="B21" s="303"/>
      <c r="C21" s="17">
        <v>6</v>
      </c>
      <c r="D21" s="18" t="s">
        <v>5</v>
      </c>
      <c r="E21" s="17"/>
      <c r="F21" s="17"/>
      <c r="G21" s="122"/>
      <c r="H21" s="126"/>
      <c r="I21" s="127"/>
      <c r="J21" s="219" t="str">
        <f t="shared" si="1"/>
        <v/>
      </c>
      <c r="K21" s="144"/>
      <c r="N21" s="176"/>
      <c r="O21" s="176"/>
      <c r="P21" s="176"/>
      <c r="Q21" s="176"/>
      <c r="R21" s="176"/>
      <c r="S21" s="176"/>
      <c r="T21" s="176"/>
      <c r="U21" s="176"/>
      <c r="V21" s="176"/>
    </row>
    <row r="22" spans="1:26">
      <c r="A22" s="303"/>
      <c r="B22" s="303"/>
      <c r="C22" s="17">
        <v>7</v>
      </c>
      <c r="D22" s="199" t="s">
        <v>154</v>
      </c>
      <c r="E22" s="17">
        <v>4.3929999999999998</v>
      </c>
      <c r="F22" s="17"/>
      <c r="G22" s="122">
        <v>16838</v>
      </c>
      <c r="H22" s="126">
        <v>1347</v>
      </c>
      <c r="I22" s="127">
        <v>15136</v>
      </c>
      <c r="J22" s="219">
        <f t="shared" si="1"/>
        <v>11.236822568671121</v>
      </c>
      <c r="K22" s="149">
        <f>G22*43*10^-6</f>
        <v>0.72403399999999996</v>
      </c>
      <c r="N22" s="176"/>
      <c r="O22" s="176"/>
      <c r="P22" s="176"/>
      <c r="Q22" s="176"/>
      <c r="R22" s="176"/>
      <c r="S22" s="176"/>
      <c r="T22" s="176"/>
      <c r="U22" s="176"/>
      <c r="V22" s="176"/>
    </row>
    <row r="23" spans="1:26" ht="15.75">
      <c r="A23" s="303"/>
      <c r="B23" s="303"/>
      <c r="C23" s="17">
        <v>8</v>
      </c>
      <c r="D23" s="18" t="s">
        <v>6</v>
      </c>
      <c r="E23" s="17"/>
      <c r="F23" s="17"/>
      <c r="G23" s="122"/>
      <c r="H23" s="126"/>
      <c r="I23" s="127"/>
      <c r="J23" s="219" t="str">
        <f t="shared" si="1"/>
        <v/>
      </c>
      <c r="K23" s="144"/>
      <c r="N23" s="176"/>
      <c r="O23" s="176"/>
      <c r="P23" s="176"/>
      <c r="Q23" s="306"/>
      <c r="R23" s="306"/>
      <c r="S23" s="306"/>
      <c r="T23" s="306"/>
      <c r="U23" s="306"/>
      <c r="V23" s="306"/>
      <c r="W23" s="306"/>
      <c r="X23" s="306"/>
      <c r="Y23" s="176"/>
      <c r="Z23" s="176"/>
    </row>
    <row r="24" spans="1:26" ht="15.75">
      <c r="A24" s="303"/>
      <c r="B24" s="303"/>
      <c r="C24" s="17">
        <v>9</v>
      </c>
      <c r="D24" s="18" t="s">
        <v>7</v>
      </c>
      <c r="E24" s="17"/>
      <c r="F24" s="17"/>
      <c r="G24" s="122">
        <v>5066</v>
      </c>
      <c r="H24" s="152">
        <v>851</v>
      </c>
      <c r="I24" s="127">
        <v>4555</v>
      </c>
      <c r="J24" s="219">
        <f t="shared" si="1"/>
        <v>5.3525264394829613</v>
      </c>
      <c r="K24" s="149">
        <f>(G24*819)*10^-6</f>
        <v>4.1490539999999996</v>
      </c>
      <c r="N24" s="176"/>
      <c r="O24" s="176"/>
      <c r="P24" s="176"/>
      <c r="Q24" s="306"/>
      <c r="R24" s="306"/>
      <c r="S24" s="307"/>
      <c r="T24" s="306"/>
      <c r="U24" s="306"/>
      <c r="V24" s="306"/>
      <c r="W24" s="307"/>
      <c r="X24" s="307"/>
      <c r="Y24" s="176"/>
      <c r="Z24" s="176"/>
    </row>
    <row r="25" spans="1:26" ht="15.75">
      <c r="A25" s="304"/>
      <c r="B25" s="304"/>
      <c r="C25" s="11" t="s">
        <v>95</v>
      </c>
      <c r="D25" s="20"/>
      <c r="E25" s="20">
        <f>SUM(E16:E24)</f>
        <v>4.3929999999999998</v>
      </c>
      <c r="F25" s="21"/>
      <c r="G25" s="124">
        <f>SUM(G16:G24)</f>
        <v>21904</v>
      </c>
      <c r="H25" s="124">
        <f>SUM(H16:H24)</f>
        <v>2198</v>
      </c>
      <c r="I25" s="124">
        <f>SUM(I16:I24)</f>
        <v>19691</v>
      </c>
      <c r="J25" s="141">
        <f t="shared" si="1"/>
        <v>8.9585987261146496</v>
      </c>
      <c r="K25" s="143">
        <f>SUM(K16:K24)</f>
        <v>4.8730879999999992</v>
      </c>
      <c r="N25" s="176"/>
      <c r="O25" s="176"/>
      <c r="P25" s="176"/>
      <c r="Q25" s="306"/>
      <c r="R25" s="306"/>
      <c r="S25" s="307"/>
      <c r="T25" s="307"/>
      <c r="U25" s="212"/>
      <c r="V25" s="307"/>
      <c r="W25" s="307"/>
      <c r="X25" s="307"/>
      <c r="Y25" s="176"/>
      <c r="Z25" s="176"/>
    </row>
    <row r="26" spans="1:26" ht="12.75" customHeight="1">
      <c r="A26" s="302">
        <v>3</v>
      </c>
      <c r="B26" s="302" t="s">
        <v>48</v>
      </c>
      <c r="C26" s="17">
        <v>1</v>
      </c>
      <c r="D26" s="18" t="s">
        <v>2</v>
      </c>
      <c r="E26" s="101"/>
      <c r="F26" s="101"/>
      <c r="G26" s="122"/>
      <c r="H26" s="122"/>
      <c r="I26" s="122"/>
      <c r="J26" s="219" t="str">
        <f t="shared" si="1"/>
        <v/>
      </c>
      <c r="K26" s="122"/>
      <c r="N26" s="176"/>
      <c r="O26" s="176"/>
      <c r="P26" s="176"/>
      <c r="Q26" s="306"/>
      <c r="R26" s="306"/>
      <c r="S26" s="307"/>
      <c r="T26" s="307"/>
      <c r="U26" s="212"/>
      <c r="V26" s="307"/>
      <c r="W26" s="307"/>
      <c r="X26" s="307"/>
      <c r="Y26" s="176"/>
      <c r="Z26" s="176"/>
    </row>
    <row r="27" spans="1:26" ht="15.75">
      <c r="A27" s="303"/>
      <c r="B27" s="303"/>
      <c r="C27" s="17">
        <v>2</v>
      </c>
      <c r="D27" s="18" t="s">
        <v>20</v>
      </c>
      <c r="E27" s="101"/>
      <c r="F27" s="101"/>
      <c r="G27" s="122"/>
      <c r="H27" s="122"/>
      <c r="I27" s="122"/>
      <c r="J27" s="219" t="str">
        <f t="shared" si="1"/>
        <v/>
      </c>
      <c r="K27" s="122"/>
      <c r="N27" s="176"/>
      <c r="O27" s="176"/>
      <c r="P27" s="176"/>
      <c r="Q27" s="308"/>
      <c r="R27" s="308"/>
      <c r="S27" s="193"/>
      <c r="T27" s="213"/>
      <c r="U27" s="193"/>
      <c r="V27" s="213"/>
      <c r="W27" s="192"/>
      <c r="X27" s="213"/>
      <c r="Y27" s="211"/>
      <c r="Z27" s="176"/>
    </row>
    <row r="28" spans="1:26" ht="15.75">
      <c r="A28" s="303"/>
      <c r="B28" s="303"/>
      <c r="C28" s="17">
        <v>3</v>
      </c>
      <c r="D28" s="18" t="s">
        <v>3</v>
      </c>
      <c r="E28" s="101"/>
      <c r="F28" s="101"/>
      <c r="G28" s="122"/>
      <c r="H28" s="122"/>
      <c r="I28" s="122"/>
      <c r="J28" s="219" t="str">
        <f t="shared" si="1"/>
        <v/>
      </c>
      <c r="K28" s="122"/>
      <c r="N28" s="176"/>
      <c r="O28" s="176"/>
      <c r="P28" s="176"/>
      <c r="Q28" s="308"/>
      <c r="R28" s="308"/>
      <c r="S28" s="193"/>
      <c r="T28" s="194"/>
      <c r="U28" s="197"/>
      <c r="V28" s="194"/>
      <c r="W28" s="196"/>
      <c r="X28" s="194"/>
      <c r="Y28" s="211"/>
      <c r="Z28" s="176"/>
    </row>
    <row r="29" spans="1:26" ht="15.75">
      <c r="A29" s="303"/>
      <c r="B29" s="303"/>
      <c r="C29" s="17">
        <v>4</v>
      </c>
      <c r="D29" s="18" t="s">
        <v>19</v>
      </c>
      <c r="E29" s="101"/>
      <c r="F29" s="101"/>
      <c r="G29" s="122"/>
      <c r="H29" s="122"/>
      <c r="I29" s="142"/>
      <c r="J29" s="219" t="str">
        <f t="shared" si="1"/>
        <v/>
      </c>
      <c r="K29" s="122"/>
      <c r="N29" s="176"/>
      <c r="O29" s="176"/>
      <c r="P29" s="176"/>
      <c r="Q29" s="192"/>
      <c r="R29" s="192"/>
      <c r="S29" s="197"/>
      <c r="T29" s="194"/>
      <c r="U29" s="197"/>
      <c r="V29" s="194"/>
      <c r="W29" s="196"/>
      <c r="X29" s="194"/>
      <c r="Y29" s="211"/>
      <c r="Z29" s="176"/>
    </row>
    <row r="30" spans="1:26" ht="15.75">
      <c r="A30" s="303"/>
      <c r="B30" s="303"/>
      <c r="C30" s="17">
        <v>5</v>
      </c>
      <c r="D30" s="18" t="s">
        <v>4</v>
      </c>
      <c r="E30" s="145"/>
      <c r="F30" s="146"/>
      <c r="G30" s="147"/>
      <c r="H30" s="146"/>
      <c r="I30" s="149"/>
      <c r="J30" s="219" t="str">
        <f t="shared" si="1"/>
        <v/>
      </c>
      <c r="K30" s="149"/>
      <c r="N30" s="176"/>
      <c r="O30" s="176"/>
      <c r="P30" s="176"/>
      <c r="Q30" s="308"/>
      <c r="R30" s="308"/>
      <c r="S30" s="193"/>
      <c r="T30" s="213"/>
      <c r="U30" s="193"/>
      <c r="V30" s="213"/>
      <c r="W30" s="192"/>
      <c r="X30" s="213"/>
      <c r="Y30" s="211"/>
      <c r="Z30" s="176"/>
    </row>
    <row r="31" spans="1:26" ht="15.75">
      <c r="A31" s="303"/>
      <c r="B31" s="303"/>
      <c r="C31" s="17">
        <v>6</v>
      </c>
      <c r="D31" s="18" t="s">
        <v>5</v>
      </c>
      <c r="E31" s="150"/>
      <c r="F31" s="151"/>
      <c r="G31" s="146"/>
      <c r="H31" s="146"/>
      <c r="I31" s="149"/>
      <c r="J31" s="219" t="str">
        <f t="shared" si="1"/>
        <v/>
      </c>
      <c r="K31" s="149"/>
      <c r="N31" s="176"/>
      <c r="O31" s="176"/>
      <c r="P31" s="176"/>
      <c r="Q31" s="308"/>
      <c r="R31" s="308"/>
      <c r="S31" s="197"/>
      <c r="T31" s="194"/>
      <c r="U31" s="197"/>
      <c r="V31" s="194"/>
      <c r="W31" s="196"/>
      <c r="X31" s="214"/>
      <c r="Y31" s="211"/>
      <c r="Z31" s="176"/>
    </row>
    <row r="32" spans="1:26" ht="15.75" customHeight="1">
      <c r="A32" s="303"/>
      <c r="B32" s="303"/>
      <c r="C32" s="17">
        <v>7</v>
      </c>
      <c r="D32" s="199" t="s">
        <v>153</v>
      </c>
      <c r="E32" s="145">
        <v>7.5449999999999999</v>
      </c>
      <c r="F32" s="151"/>
      <c r="G32" s="146">
        <v>28921</v>
      </c>
      <c r="H32" s="146">
        <v>2314</v>
      </c>
      <c r="I32" s="223">
        <v>34983</v>
      </c>
      <c r="J32" s="219">
        <f t="shared" si="1"/>
        <v>15.117977528089888</v>
      </c>
      <c r="K32" s="149">
        <f>G32*43*10^-6</f>
        <v>1.243603</v>
      </c>
      <c r="N32" s="176"/>
      <c r="O32" s="176"/>
      <c r="P32" s="176"/>
      <c r="Q32" s="308"/>
      <c r="R32" s="308"/>
      <c r="S32" s="197"/>
      <c r="T32" s="194"/>
      <c r="U32" s="197"/>
      <c r="V32" s="194"/>
      <c r="W32" s="196"/>
      <c r="X32" s="194"/>
      <c r="Y32" s="211"/>
      <c r="Z32" s="176"/>
    </row>
    <row r="33" spans="1:26" ht="15.75">
      <c r="A33" s="303"/>
      <c r="B33" s="303"/>
      <c r="C33" s="17">
        <v>8</v>
      </c>
      <c r="D33" s="18" t="s">
        <v>6</v>
      </c>
      <c r="E33" s="151"/>
      <c r="F33" s="151"/>
      <c r="G33" s="146"/>
      <c r="H33" s="146"/>
      <c r="I33" s="149"/>
      <c r="J33" s="219" t="str">
        <f t="shared" si="1"/>
        <v/>
      </c>
      <c r="K33" s="149"/>
      <c r="N33" s="176"/>
      <c r="O33" s="176"/>
      <c r="P33" s="176"/>
      <c r="Q33" s="308"/>
      <c r="R33" s="308"/>
      <c r="S33" s="227"/>
      <c r="T33" s="194"/>
      <c r="U33" s="197"/>
      <c r="V33" s="194"/>
      <c r="W33" s="196"/>
      <c r="X33" s="214"/>
      <c r="Y33" s="211"/>
      <c r="Z33" s="176"/>
    </row>
    <row r="34" spans="1:26" ht="15.75">
      <c r="A34" s="303"/>
      <c r="B34" s="303"/>
      <c r="C34" s="17">
        <v>9</v>
      </c>
      <c r="D34" s="18" t="s">
        <v>7</v>
      </c>
      <c r="E34" s="151"/>
      <c r="F34" s="151"/>
      <c r="G34" s="152">
        <v>8702</v>
      </c>
      <c r="H34" s="152">
        <v>1462</v>
      </c>
      <c r="I34" s="153">
        <v>10526</v>
      </c>
      <c r="J34" s="219">
        <f t="shared" si="1"/>
        <v>7.1997264021887828</v>
      </c>
      <c r="K34" s="149">
        <f>G34*819*10^-6</f>
        <v>7.126938</v>
      </c>
      <c r="N34" s="176"/>
      <c r="O34" s="176"/>
      <c r="P34" s="176"/>
      <c r="Q34" s="308"/>
      <c r="R34" s="308"/>
      <c r="S34" s="197"/>
      <c r="T34" s="194"/>
      <c r="U34" s="197"/>
      <c r="V34" s="194"/>
      <c r="W34" s="196"/>
      <c r="X34" s="214"/>
      <c r="Y34" s="211"/>
      <c r="Z34" s="176"/>
    </row>
    <row r="35" spans="1:26" ht="15">
      <c r="A35" s="304"/>
      <c r="B35" s="304"/>
      <c r="C35" s="11" t="s">
        <v>105</v>
      </c>
      <c r="D35" s="20"/>
      <c r="E35" s="154">
        <f>E26+E27+E28+E29+E30+E31+E32+E33+E34</f>
        <v>7.5449999999999999</v>
      </c>
      <c r="F35" s="155"/>
      <c r="G35" s="156">
        <f>SUM(G26:G34)</f>
        <v>37623</v>
      </c>
      <c r="H35" s="156">
        <f>SUM(H26:H34)</f>
        <v>3776</v>
      </c>
      <c r="I35" s="158">
        <f>SUM(I26:I34)</f>
        <v>45509</v>
      </c>
      <c r="J35" s="141">
        <f t="shared" si="1"/>
        <v>12.052171610169491</v>
      </c>
      <c r="K35" s="158">
        <f>SUM(K26:K34)</f>
        <v>8.3705409999999993</v>
      </c>
      <c r="Q35" s="301"/>
      <c r="R35" s="301"/>
      <c r="S35" s="301"/>
      <c r="T35" s="301"/>
      <c r="U35" s="301"/>
      <c r="V35" s="194"/>
      <c r="W35" s="196"/>
      <c r="X35" s="214"/>
      <c r="Y35" s="176"/>
      <c r="Z35" s="176"/>
    </row>
    <row r="36" spans="1:26" ht="14.25" customHeight="1">
      <c r="A36" s="11" t="s">
        <v>91</v>
      </c>
      <c r="B36" s="12"/>
      <c r="C36" s="13" t="s">
        <v>116</v>
      </c>
      <c r="D36" s="14"/>
      <c r="E36" s="264" t="s">
        <v>9</v>
      </c>
      <c r="F36" s="310"/>
      <c r="G36" s="310"/>
      <c r="H36" s="270"/>
      <c r="I36" s="312" t="s">
        <v>10</v>
      </c>
      <c r="J36" s="312" t="s">
        <v>14</v>
      </c>
      <c r="K36" s="312" t="s">
        <v>15</v>
      </c>
      <c r="Q36" s="309"/>
      <c r="R36" s="309"/>
      <c r="S36" s="309"/>
      <c r="T36" s="309"/>
      <c r="U36" s="309"/>
      <c r="V36" s="309"/>
      <c r="W36" s="309"/>
      <c r="X36" s="309"/>
      <c r="Y36" s="176"/>
      <c r="Z36" s="176"/>
    </row>
    <row r="37" spans="1:26">
      <c r="A37" s="264" t="s">
        <v>1</v>
      </c>
      <c r="B37" s="266" t="s">
        <v>0</v>
      </c>
      <c r="C37" s="264" t="s">
        <v>1</v>
      </c>
      <c r="D37" s="264" t="s">
        <v>0</v>
      </c>
      <c r="E37" s="265"/>
      <c r="F37" s="311"/>
      <c r="G37" s="311"/>
      <c r="H37" s="273"/>
      <c r="I37" s="313"/>
      <c r="J37" s="313"/>
      <c r="K37" s="313"/>
      <c r="Q37" s="309"/>
      <c r="R37" s="309"/>
      <c r="S37" s="309"/>
      <c r="T37" s="309"/>
      <c r="U37" s="309"/>
      <c r="V37" s="309"/>
      <c r="W37" s="309"/>
      <c r="X37" s="309"/>
      <c r="Y37" s="176"/>
      <c r="Z37" s="176"/>
    </row>
    <row r="38" spans="1:26" ht="15.75">
      <c r="A38" s="265"/>
      <c r="B38" s="267"/>
      <c r="C38" s="265"/>
      <c r="D38" s="267"/>
      <c r="E38" s="32" t="s">
        <v>89</v>
      </c>
      <c r="F38" s="33" t="s">
        <v>88</v>
      </c>
      <c r="G38" s="33" t="s">
        <v>81</v>
      </c>
      <c r="H38" s="15" t="s">
        <v>12</v>
      </c>
      <c r="I38" s="16" t="s">
        <v>11</v>
      </c>
      <c r="J38" s="16" t="s">
        <v>13</v>
      </c>
      <c r="K38" s="16" t="s">
        <v>89</v>
      </c>
      <c r="Q38" s="213"/>
      <c r="R38" s="307"/>
      <c r="S38" s="307"/>
      <c r="T38" s="307"/>
      <c r="U38" s="307"/>
      <c r="V38" s="213"/>
      <c r="W38" s="213"/>
      <c r="X38" s="213"/>
      <c r="Y38" s="176"/>
      <c r="Z38" s="176"/>
    </row>
    <row r="39" spans="1:26" ht="15.75">
      <c r="A39" s="302">
        <v>4</v>
      </c>
      <c r="B39" s="305" t="s">
        <v>49</v>
      </c>
      <c r="C39" s="17">
        <v>1</v>
      </c>
      <c r="D39" s="131" t="s">
        <v>2</v>
      </c>
      <c r="E39" s="101"/>
      <c r="F39" s="101"/>
      <c r="G39" s="122"/>
      <c r="H39" s="122"/>
      <c r="I39" s="122"/>
      <c r="J39" s="123" t="str">
        <f>IF(H39*I39=0,"",I39/H39)</f>
        <v/>
      </c>
      <c r="K39" s="122"/>
      <c r="Q39" s="192"/>
      <c r="R39" s="300"/>
      <c r="S39" s="300"/>
      <c r="T39" s="300"/>
      <c r="U39" s="300"/>
      <c r="V39" s="194"/>
      <c r="W39" s="194"/>
      <c r="X39" s="194"/>
      <c r="Y39" s="176"/>
      <c r="Z39" s="176"/>
    </row>
    <row r="40" spans="1:26" ht="15">
      <c r="A40" s="303"/>
      <c r="B40" s="303"/>
      <c r="C40" s="17">
        <v>2</v>
      </c>
      <c r="D40" s="131" t="s">
        <v>20</v>
      </c>
      <c r="E40" s="101"/>
      <c r="F40" s="101"/>
      <c r="G40" s="122"/>
      <c r="H40" s="122"/>
      <c r="I40" s="122"/>
      <c r="J40" s="123" t="str">
        <f>IF(H40=0,"",I40/H40)</f>
        <v/>
      </c>
      <c r="K40" s="122"/>
      <c r="Q40" s="301"/>
      <c r="R40" s="301"/>
      <c r="S40" s="301"/>
      <c r="T40" s="301"/>
      <c r="U40" s="301"/>
      <c r="V40" s="194"/>
      <c r="W40" s="196"/>
      <c r="X40" s="214"/>
      <c r="Y40" s="176"/>
      <c r="Z40" s="176"/>
    </row>
    <row r="41" spans="1:26">
      <c r="A41" s="303"/>
      <c r="B41" s="303"/>
      <c r="C41" s="17">
        <v>3</v>
      </c>
      <c r="D41" s="131" t="s">
        <v>3</v>
      </c>
      <c r="E41" s="101"/>
      <c r="F41" s="101"/>
      <c r="G41" s="122"/>
      <c r="H41" s="122"/>
      <c r="I41" s="122"/>
      <c r="J41" s="123" t="str">
        <f>IF(H41=0,"",I41/H41)</f>
        <v/>
      </c>
      <c r="K41" s="122"/>
      <c r="Q41" s="34"/>
      <c r="R41" s="34"/>
      <c r="S41" s="34"/>
      <c r="T41" s="34"/>
      <c r="U41" s="34"/>
      <c r="V41" s="34"/>
      <c r="W41" s="34"/>
      <c r="X41" s="34"/>
      <c r="Y41" s="176"/>
      <c r="Z41" s="176"/>
    </row>
    <row r="42" spans="1:26">
      <c r="A42" s="303"/>
      <c r="B42" s="303"/>
      <c r="C42" s="17">
        <v>4</v>
      </c>
      <c r="D42" s="131" t="s">
        <v>19</v>
      </c>
      <c r="E42" s="101"/>
      <c r="F42" s="101"/>
      <c r="G42" s="122"/>
      <c r="H42" s="122"/>
      <c r="I42" s="122"/>
      <c r="J42" s="123" t="str">
        <f>IF(H42=0,"",I42/H42)</f>
        <v/>
      </c>
      <c r="K42" s="122"/>
      <c r="Q42" s="34"/>
      <c r="R42" s="34"/>
      <c r="S42" s="34"/>
      <c r="T42" s="34"/>
      <c r="U42" s="34"/>
      <c r="V42" s="34"/>
      <c r="W42" s="34"/>
      <c r="X42" s="34"/>
      <c r="Y42" s="176"/>
      <c r="Z42" s="176"/>
    </row>
    <row r="43" spans="1:26">
      <c r="A43" s="303"/>
      <c r="B43" s="303"/>
      <c r="C43" s="17">
        <v>5</v>
      </c>
      <c r="D43" s="131" t="s">
        <v>4</v>
      </c>
      <c r="E43" s="145"/>
      <c r="F43" s="146"/>
      <c r="G43" s="147"/>
      <c r="H43" s="146"/>
      <c r="I43" s="149"/>
      <c r="J43" s="148"/>
      <c r="K43" s="149"/>
      <c r="Q43" s="34"/>
      <c r="R43" s="34"/>
      <c r="S43" s="34"/>
      <c r="T43" s="34"/>
      <c r="U43" s="34"/>
      <c r="V43" s="34"/>
      <c r="W43" s="34"/>
      <c r="X43" s="34"/>
      <c r="Y43" s="176"/>
      <c r="Z43" s="176"/>
    </row>
    <row r="44" spans="1:26">
      <c r="A44" s="303"/>
      <c r="B44" s="303"/>
      <c r="C44" s="17">
        <v>6</v>
      </c>
      <c r="D44" s="131" t="s">
        <v>5</v>
      </c>
      <c r="E44" s="150"/>
      <c r="F44" s="151"/>
      <c r="G44" s="146"/>
      <c r="H44" s="146"/>
      <c r="I44" s="149"/>
      <c r="J44" s="148" t="str">
        <f>IF(H44=0,"",I44/H44)</f>
        <v/>
      </c>
      <c r="K44" s="149"/>
      <c r="Q44" s="34"/>
      <c r="R44" s="34"/>
      <c r="S44" s="34"/>
      <c r="T44" s="34"/>
      <c r="U44" s="34"/>
      <c r="V44" s="34"/>
      <c r="W44" s="34"/>
      <c r="X44" s="34"/>
      <c r="Y44" s="176"/>
      <c r="Z44" s="176"/>
    </row>
    <row r="45" spans="1:26">
      <c r="A45" s="303"/>
      <c r="B45" s="303"/>
      <c r="C45" s="17">
        <v>7</v>
      </c>
      <c r="D45" s="200" t="s">
        <v>153</v>
      </c>
      <c r="E45" s="145">
        <v>19.358000000000001</v>
      </c>
      <c r="F45" s="151"/>
      <c r="G45" s="146">
        <v>74200</v>
      </c>
      <c r="H45" s="146">
        <v>5936</v>
      </c>
      <c r="I45" s="149">
        <v>63796</v>
      </c>
      <c r="J45" s="148">
        <f>IF(H45=0,"",I45/H45)</f>
        <v>10.747304582210242</v>
      </c>
      <c r="K45" s="149">
        <f>G45*43*10^-6</f>
        <v>3.1905999999999999</v>
      </c>
    </row>
    <row r="46" spans="1:26">
      <c r="A46" s="303"/>
      <c r="B46" s="303"/>
      <c r="C46" s="17">
        <v>8</v>
      </c>
      <c r="D46" s="131" t="s">
        <v>6</v>
      </c>
      <c r="E46" s="151"/>
      <c r="F46" s="151"/>
      <c r="G46" s="146"/>
      <c r="H46" s="146"/>
      <c r="I46" s="149"/>
      <c r="J46" s="148" t="str">
        <f t="shared" ref="J46:J48" si="2">IF(H46=0,"",I46/H46)</f>
        <v/>
      </c>
      <c r="K46" s="149"/>
    </row>
    <row r="47" spans="1:26">
      <c r="A47" s="303"/>
      <c r="B47" s="303"/>
      <c r="C47" s="17">
        <v>9</v>
      </c>
      <c r="D47" s="131" t="s">
        <v>7</v>
      </c>
      <c r="E47" s="151"/>
      <c r="F47" s="151"/>
      <c r="G47" s="152">
        <v>22326</v>
      </c>
      <c r="H47" s="152">
        <v>3751</v>
      </c>
      <c r="I47" s="153">
        <v>19196</v>
      </c>
      <c r="J47" s="148">
        <f t="shared" si="2"/>
        <v>5.1175686483604368</v>
      </c>
      <c r="K47" s="149">
        <f>G47*819*10^-6</f>
        <v>18.284993999999998</v>
      </c>
      <c r="M47" s="202"/>
    </row>
    <row r="48" spans="1:26">
      <c r="A48" s="304"/>
      <c r="B48" s="304"/>
      <c r="C48" s="11" t="s">
        <v>104</v>
      </c>
      <c r="D48" s="20"/>
      <c r="E48" s="154">
        <f>SUM(E43:E47)</f>
        <v>19.358000000000001</v>
      </c>
      <c r="F48" s="155">
        <f>SUM(F43:F47)</f>
        <v>0</v>
      </c>
      <c r="G48" s="156">
        <f>SUM(G39:G47)</f>
        <v>96526</v>
      </c>
      <c r="H48" s="156">
        <f>SUM(H39:H47)</f>
        <v>9687</v>
      </c>
      <c r="I48" s="158">
        <f>SUM(I39:I47)</f>
        <v>82992</v>
      </c>
      <c r="J48" s="141">
        <f t="shared" si="2"/>
        <v>8.5673583152678852</v>
      </c>
      <c r="K48" s="158">
        <f>SUM(K39:K47)</f>
        <v>21.475593999999997</v>
      </c>
    </row>
    <row r="49" spans="1:23">
      <c r="A49" s="302">
        <v>5</v>
      </c>
      <c r="B49" s="305" t="s">
        <v>106</v>
      </c>
      <c r="C49" s="17">
        <v>1</v>
      </c>
      <c r="D49" s="18" t="s">
        <v>2</v>
      </c>
      <c r="E49" s="17"/>
      <c r="F49" s="17"/>
      <c r="G49" s="122"/>
      <c r="H49" s="126"/>
      <c r="I49" s="127"/>
      <c r="J49" s="140" t="str">
        <f t="shared" ref="J49:J68" si="3">IF(H49=0,"",I49/H49)</f>
        <v/>
      </c>
      <c r="K49" s="144"/>
    </row>
    <row r="50" spans="1:23" ht="15">
      <c r="A50" s="303"/>
      <c r="B50" s="303"/>
      <c r="C50" s="17">
        <v>2</v>
      </c>
      <c r="D50" s="18" t="s">
        <v>20</v>
      </c>
      <c r="E50" s="17"/>
      <c r="F50" s="17"/>
      <c r="G50" s="122"/>
      <c r="H50" s="126"/>
      <c r="I50" s="127"/>
      <c r="J50" s="140" t="str">
        <f t="shared" si="3"/>
        <v/>
      </c>
      <c r="K50" s="144"/>
      <c r="P50" s="297"/>
      <c r="Q50" s="297"/>
      <c r="R50" s="297"/>
      <c r="S50" s="297"/>
      <c r="T50" s="297"/>
      <c r="U50" s="297"/>
      <c r="V50" s="297"/>
      <c r="W50" s="203"/>
    </row>
    <row r="51" spans="1:23" ht="15">
      <c r="A51" s="303"/>
      <c r="B51" s="303"/>
      <c r="C51" s="17">
        <v>3</v>
      </c>
      <c r="D51" s="18" t="s">
        <v>3</v>
      </c>
      <c r="E51" s="17"/>
      <c r="F51" s="17"/>
      <c r="G51" s="122"/>
      <c r="H51" s="126"/>
      <c r="I51" s="127"/>
      <c r="J51" s="140" t="str">
        <f t="shared" si="3"/>
        <v/>
      </c>
      <c r="K51" s="144"/>
      <c r="P51" s="297"/>
      <c r="Q51" s="298"/>
      <c r="R51" s="297"/>
      <c r="S51" s="297"/>
      <c r="T51" s="297"/>
      <c r="U51" s="298"/>
      <c r="V51" s="298"/>
      <c r="W51" s="203"/>
    </row>
    <row r="52" spans="1:23" ht="15">
      <c r="A52" s="303"/>
      <c r="B52" s="303"/>
      <c r="C52" s="17">
        <v>4</v>
      </c>
      <c r="D52" s="18" t="s">
        <v>19</v>
      </c>
      <c r="E52" s="17"/>
      <c r="F52" s="17"/>
      <c r="G52" s="122"/>
      <c r="H52" s="126"/>
      <c r="I52" s="127"/>
      <c r="J52" s="140" t="str">
        <f t="shared" si="3"/>
        <v/>
      </c>
      <c r="K52" s="144"/>
      <c r="P52" s="297"/>
      <c r="Q52" s="298"/>
      <c r="R52" s="298"/>
      <c r="S52" s="215"/>
      <c r="T52" s="298"/>
      <c r="U52" s="298"/>
      <c r="V52" s="298"/>
      <c r="W52" s="203"/>
    </row>
    <row r="53" spans="1:23" ht="15">
      <c r="A53" s="303"/>
      <c r="B53" s="303"/>
      <c r="C53" s="17">
        <v>5</v>
      </c>
      <c r="D53" s="18" t="s">
        <v>4</v>
      </c>
      <c r="E53" s="17"/>
      <c r="F53" s="17"/>
      <c r="G53" s="122"/>
      <c r="H53" s="126"/>
      <c r="I53" s="127"/>
      <c r="J53" s="140" t="str">
        <f t="shared" si="3"/>
        <v/>
      </c>
      <c r="K53" s="144"/>
      <c r="P53" s="297"/>
      <c r="Q53" s="298"/>
      <c r="R53" s="298"/>
      <c r="S53" s="215"/>
      <c r="T53" s="298"/>
      <c r="U53" s="298"/>
      <c r="V53" s="298"/>
      <c r="W53" s="203"/>
    </row>
    <row r="54" spans="1:23" ht="15">
      <c r="A54" s="303"/>
      <c r="B54" s="303"/>
      <c r="C54" s="17">
        <v>6</v>
      </c>
      <c r="D54" s="18" t="s">
        <v>5</v>
      </c>
      <c r="E54" s="17"/>
      <c r="F54" s="17"/>
      <c r="G54" s="122"/>
      <c r="H54" s="126"/>
      <c r="I54" s="127"/>
      <c r="J54" s="140" t="str">
        <f t="shared" si="3"/>
        <v/>
      </c>
      <c r="K54" s="144"/>
      <c r="P54" s="204"/>
      <c r="Q54" s="216"/>
      <c r="R54" s="217"/>
      <c r="S54" s="204"/>
      <c r="T54" s="217"/>
      <c r="U54" s="204"/>
      <c r="V54" s="217"/>
      <c r="W54" s="203"/>
    </row>
    <row r="55" spans="1:23" ht="15">
      <c r="A55" s="303"/>
      <c r="B55" s="303"/>
      <c r="C55" s="17">
        <v>7</v>
      </c>
      <c r="D55" s="18" t="s">
        <v>21</v>
      </c>
      <c r="E55" s="17"/>
      <c r="F55" s="17"/>
      <c r="G55" s="122"/>
      <c r="H55" s="126"/>
      <c r="I55" s="127"/>
      <c r="J55" s="140" t="str">
        <f t="shared" si="3"/>
        <v/>
      </c>
      <c r="K55" s="144"/>
      <c r="P55" s="204"/>
      <c r="Q55" s="216"/>
      <c r="R55" s="217"/>
      <c r="S55" s="204"/>
      <c r="T55" s="217"/>
      <c r="U55" s="204"/>
      <c r="V55" s="217"/>
      <c r="W55" s="203"/>
    </row>
    <row r="56" spans="1:23" ht="15">
      <c r="A56" s="303"/>
      <c r="B56" s="303"/>
      <c r="C56" s="17">
        <v>8</v>
      </c>
      <c r="D56" s="18" t="s">
        <v>6</v>
      </c>
      <c r="E56" s="17"/>
      <c r="F56" s="17"/>
      <c r="G56" s="122"/>
      <c r="H56" s="126"/>
      <c r="I56" s="127"/>
      <c r="J56" s="140" t="str">
        <f t="shared" si="3"/>
        <v/>
      </c>
      <c r="K56" s="144"/>
      <c r="P56" s="204"/>
      <c r="Q56" s="216"/>
      <c r="R56" s="217"/>
      <c r="S56" s="204"/>
      <c r="T56" s="217"/>
      <c r="U56" s="204"/>
      <c r="V56" s="217"/>
      <c r="W56" s="203"/>
    </row>
    <row r="57" spans="1:23" ht="15">
      <c r="A57" s="303"/>
      <c r="B57" s="303"/>
      <c r="C57" s="17">
        <v>9</v>
      </c>
      <c r="D57" s="18" t="s">
        <v>7</v>
      </c>
      <c r="E57" s="17"/>
      <c r="F57" s="17"/>
      <c r="G57" s="146"/>
      <c r="H57" s="159"/>
      <c r="I57" s="160"/>
      <c r="J57" s="148" t="str">
        <f>IF(H57=0,"",I57/H57)</f>
        <v/>
      </c>
      <c r="K57" s="142"/>
      <c r="P57" s="204"/>
      <c r="Q57" s="216"/>
      <c r="R57" s="217"/>
      <c r="S57" s="216"/>
      <c r="T57" s="217"/>
      <c r="U57" s="204"/>
      <c r="V57" s="217"/>
      <c r="W57" s="203"/>
    </row>
    <row r="58" spans="1:23" ht="15">
      <c r="A58" s="304"/>
      <c r="B58" s="304"/>
      <c r="C58" s="11" t="s">
        <v>103</v>
      </c>
      <c r="D58" s="20"/>
      <c r="E58" s="20"/>
      <c r="F58" s="21"/>
      <c r="G58" s="156"/>
      <c r="H58" s="156"/>
      <c r="I58" s="156"/>
      <c r="J58" s="157"/>
      <c r="K58" s="143"/>
      <c r="P58" s="204"/>
      <c r="Q58" s="216"/>
      <c r="R58" s="217"/>
      <c r="S58" s="204"/>
      <c r="T58" s="217"/>
      <c r="U58" s="204"/>
      <c r="V58" s="217"/>
      <c r="W58" s="203"/>
    </row>
    <row r="59" spans="1:23" ht="15">
      <c r="A59" s="302">
        <v>6</v>
      </c>
      <c r="B59" s="305" t="s">
        <v>113</v>
      </c>
      <c r="C59" s="17">
        <v>1</v>
      </c>
      <c r="D59" s="18" t="s">
        <v>2</v>
      </c>
      <c r="E59" s="17"/>
      <c r="F59" s="17"/>
      <c r="G59" s="146"/>
      <c r="H59" s="159"/>
      <c r="I59" s="160"/>
      <c r="J59" s="148" t="str">
        <f t="shared" si="3"/>
        <v/>
      </c>
      <c r="K59" s="144"/>
      <c r="P59" s="204"/>
      <c r="Q59" s="216"/>
      <c r="R59" s="217"/>
      <c r="S59" s="204"/>
      <c r="T59" s="217"/>
      <c r="U59" s="204"/>
      <c r="V59" s="217"/>
      <c r="W59" s="203"/>
    </row>
    <row r="60" spans="1:23" ht="15">
      <c r="A60" s="303"/>
      <c r="B60" s="303"/>
      <c r="C60" s="17">
        <v>2</v>
      </c>
      <c r="D60" s="18" t="s">
        <v>20</v>
      </c>
      <c r="E60" s="17"/>
      <c r="F60" s="17"/>
      <c r="G60" s="122"/>
      <c r="H60" s="126"/>
      <c r="I60" s="127"/>
      <c r="J60" s="140" t="str">
        <f t="shared" si="3"/>
        <v/>
      </c>
      <c r="K60" s="144"/>
      <c r="P60" s="204"/>
      <c r="Q60" s="216"/>
      <c r="R60" s="217"/>
      <c r="S60" s="204"/>
      <c r="T60" s="217"/>
      <c r="U60" s="204"/>
      <c r="V60" s="217"/>
      <c r="W60" s="203"/>
    </row>
    <row r="61" spans="1:23" ht="15">
      <c r="A61" s="303"/>
      <c r="B61" s="303"/>
      <c r="C61" s="17">
        <v>3</v>
      </c>
      <c r="D61" s="18" t="s">
        <v>3</v>
      </c>
      <c r="E61" s="17"/>
      <c r="F61" s="17"/>
      <c r="G61" s="122"/>
      <c r="H61" s="126"/>
      <c r="I61" s="127"/>
      <c r="J61" s="140" t="str">
        <f t="shared" si="3"/>
        <v/>
      </c>
      <c r="K61" s="144"/>
      <c r="P61" s="204"/>
      <c r="Q61" s="216"/>
      <c r="R61" s="217"/>
      <c r="S61" s="204"/>
      <c r="T61" s="217"/>
      <c r="U61" s="204"/>
      <c r="V61" s="217"/>
      <c r="W61" s="203"/>
    </row>
    <row r="62" spans="1:23" ht="15">
      <c r="A62" s="303"/>
      <c r="B62" s="303"/>
      <c r="C62" s="17">
        <v>4</v>
      </c>
      <c r="D62" s="18" t="s">
        <v>19</v>
      </c>
      <c r="E62" s="17"/>
      <c r="F62" s="17"/>
      <c r="G62" s="122"/>
      <c r="H62" s="126"/>
      <c r="I62" s="127"/>
      <c r="J62" s="140" t="str">
        <f t="shared" si="3"/>
        <v/>
      </c>
      <c r="K62" s="144"/>
      <c r="P62" s="296"/>
      <c r="Q62" s="296"/>
      <c r="R62" s="296"/>
      <c r="S62" s="296"/>
      <c r="T62" s="217"/>
      <c r="U62" s="204"/>
      <c r="V62" s="217"/>
      <c r="W62" s="203"/>
    </row>
    <row r="63" spans="1:23" ht="15">
      <c r="A63" s="303"/>
      <c r="B63" s="303"/>
      <c r="C63" s="17">
        <v>5</v>
      </c>
      <c r="D63" s="18" t="s">
        <v>4</v>
      </c>
      <c r="E63" s="17"/>
      <c r="F63" s="17"/>
      <c r="G63" s="122"/>
      <c r="H63" s="126"/>
      <c r="I63" s="127"/>
      <c r="J63" s="140" t="str">
        <f t="shared" si="3"/>
        <v/>
      </c>
      <c r="K63" s="144"/>
      <c r="P63" s="297"/>
      <c r="Q63" s="297"/>
      <c r="R63" s="297"/>
      <c r="S63" s="297"/>
      <c r="T63" s="297"/>
      <c r="U63" s="297"/>
      <c r="V63" s="297"/>
      <c r="W63" s="203"/>
    </row>
    <row r="64" spans="1:23" ht="15">
      <c r="A64" s="303"/>
      <c r="B64" s="303"/>
      <c r="C64" s="17">
        <v>6</v>
      </c>
      <c r="D64" s="18" t="s">
        <v>5</v>
      </c>
      <c r="E64" s="17"/>
      <c r="F64" s="17"/>
      <c r="G64" s="122"/>
      <c r="H64" s="126"/>
      <c r="I64" s="127"/>
      <c r="J64" s="140" t="str">
        <f t="shared" si="3"/>
        <v/>
      </c>
      <c r="K64" s="144"/>
      <c r="P64" s="297"/>
      <c r="Q64" s="297"/>
      <c r="R64" s="297"/>
      <c r="S64" s="297"/>
      <c r="T64" s="297"/>
      <c r="U64" s="297"/>
      <c r="V64" s="297"/>
      <c r="W64" s="203"/>
    </row>
    <row r="65" spans="1:23" ht="15">
      <c r="A65" s="303"/>
      <c r="B65" s="303"/>
      <c r="C65" s="17">
        <v>7</v>
      </c>
      <c r="D65" s="18" t="s">
        <v>21</v>
      </c>
      <c r="E65" s="17"/>
      <c r="F65" s="17"/>
      <c r="G65" s="122"/>
      <c r="H65" s="126"/>
      <c r="I65" s="127"/>
      <c r="J65" s="140" t="str">
        <f t="shared" si="3"/>
        <v/>
      </c>
      <c r="K65" s="144"/>
      <c r="P65" s="217"/>
      <c r="Q65" s="298"/>
      <c r="R65" s="298"/>
      <c r="S65" s="298"/>
      <c r="T65" s="217"/>
      <c r="U65" s="217"/>
      <c r="V65" s="217"/>
      <c r="W65" s="203"/>
    </row>
    <row r="66" spans="1:23" ht="25.5" customHeight="1">
      <c r="A66" s="303"/>
      <c r="B66" s="303"/>
      <c r="C66" s="17">
        <v>8</v>
      </c>
      <c r="D66" s="18" t="s">
        <v>6</v>
      </c>
      <c r="E66" s="17"/>
      <c r="F66" s="17"/>
      <c r="G66" s="122"/>
      <c r="H66" s="126"/>
      <c r="I66" s="127"/>
      <c r="J66" s="140" t="str">
        <f t="shared" si="3"/>
        <v/>
      </c>
      <c r="K66" s="144"/>
      <c r="P66" s="204"/>
      <c r="Q66" s="299"/>
      <c r="R66" s="299"/>
      <c r="S66" s="299"/>
      <c r="T66" s="217"/>
      <c r="U66" s="217"/>
      <c r="V66" s="217"/>
      <c r="W66" s="203"/>
    </row>
    <row r="67" spans="1:23" ht="15">
      <c r="A67" s="303"/>
      <c r="B67" s="303"/>
      <c r="C67" s="17">
        <v>9</v>
      </c>
      <c r="D67" s="18" t="s">
        <v>7</v>
      </c>
      <c r="E67" s="17"/>
      <c r="F67" s="17"/>
      <c r="G67" s="122"/>
      <c r="H67" s="126"/>
      <c r="I67" s="127"/>
      <c r="J67" s="140" t="str">
        <f t="shared" si="3"/>
        <v/>
      </c>
      <c r="K67" s="144"/>
      <c r="P67" s="296"/>
      <c r="Q67" s="296"/>
      <c r="R67" s="296"/>
      <c r="S67" s="296"/>
      <c r="T67" s="217"/>
      <c r="U67" s="204"/>
      <c r="V67" s="217"/>
      <c r="W67" s="203"/>
    </row>
    <row r="68" spans="1:23">
      <c r="A68" s="304"/>
      <c r="B68" s="304"/>
      <c r="C68" s="11" t="s">
        <v>102</v>
      </c>
      <c r="D68" s="20"/>
      <c r="E68" s="20"/>
      <c r="F68" s="21"/>
      <c r="G68" s="124">
        <f>SUM(G59:G67)</f>
        <v>0</v>
      </c>
      <c r="H68" s="124">
        <f>SUM(H59:H67)</f>
        <v>0</v>
      </c>
      <c r="I68" s="124">
        <f>SUM(I59:I67)</f>
        <v>0</v>
      </c>
      <c r="J68" s="141" t="str">
        <f t="shared" si="3"/>
        <v/>
      </c>
      <c r="K68" s="143">
        <f>SUM(K59:K67)</f>
        <v>0</v>
      </c>
    </row>
    <row r="69" spans="1:23" ht="14.25" customHeight="1">
      <c r="A69" s="11" t="s">
        <v>91</v>
      </c>
      <c r="B69" s="12"/>
      <c r="C69" s="13" t="s">
        <v>116</v>
      </c>
      <c r="D69" s="14"/>
      <c r="E69" s="264" t="s">
        <v>9</v>
      </c>
      <c r="F69" s="310"/>
      <c r="G69" s="310"/>
      <c r="H69" s="270"/>
      <c r="I69" s="312" t="s">
        <v>10</v>
      </c>
      <c r="J69" s="312" t="s">
        <v>14</v>
      </c>
      <c r="K69" s="312" t="s">
        <v>15</v>
      </c>
    </row>
    <row r="70" spans="1:23">
      <c r="A70" s="264" t="s">
        <v>1</v>
      </c>
      <c r="B70" s="266" t="s">
        <v>0</v>
      </c>
      <c r="C70" s="264" t="s">
        <v>1</v>
      </c>
      <c r="D70" s="264" t="s">
        <v>0</v>
      </c>
      <c r="E70" s="265"/>
      <c r="F70" s="311"/>
      <c r="G70" s="311"/>
      <c r="H70" s="273"/>
      <c r="I70" s="313"/>
      <c r="J70" s="313"/>
      <c r="K70" s="313"/>
    </row>
    <row r="71" spans="1:23" ht="14.25">
      <c r="A71" s="265"/>
      <c r="B71" s="267"/>
      <c r="C71" s="265"/>
      <c r="D71" s="267"/>
      <c r="E71" s="32" t="s">
        <v>89</v>
      </c>
      <c r="F71" s="33" t="s">
        <v>88</v>
      </c>
      <c r="G71" s="33" t="s">
        <v>81</v>
      </c>
      <c r="H71" s="15" t="s">
        <v>12</v>
      </c>
      <c r="I71" s="16" t="s">
        <v>11</v>
      </c>
      <c r="J71" s="16" t="s">
        <v>13</v>
      </c>
      <c r="K71" s="16" t="s">
        <v>89</v>
      </c>
    </row>
    <row r="72" spans="1:23">
      <c r="A72" s="302">
        <v>7</v>
      </c>
      <c r="B72" s="305" t="s">
        <v>107</v>
      </c>
      <c r="C72" s="17">
        <v>1</v>
      </c>
      <c r="D72" s="18" t="s">
        <v>2</v>
      </c>
      <c r="E72" s="126"/>
      <c r="F72" s="126"/>
      <c r="G72" s="122"/>
      <c r="H72" s="126"/>
      <c r="I72" s="127"/>
      <c r="J72" s="123" t="str">
        <f t="shared" ref="J72:J101" si="4">IF(H72=0,"",I72/H72)</f>
        <v/>
      </c>
      <c r="K72" s="127"/>
    </row>
    <row r="73" spans="1:23">
      <c r="A73" s="303"/>
      <c r="B73" s="303"/>
      <c r="C73" s="17">
        <v>2</v>
      </c>
      <c r="D73" s="18" t="s">
        <v>20</v>
      </c>
      <c r="E73" s="126"/>
      <c r="F73" s="126"/>
      <c r="G73" s="122"/>
      <c r="H73" s="126"/>
      <c r="I73" s="127"/>
      <c r="J73" s="123" t="str">
        <f t="shared" si="4"/>
        <v/>
      </c>
      <c r="K73" s="127"/>
    </row>
    <row r="74" spans="1:23">
      <c r="A74" s="303"/>
      <c r="B74" s="303"/>
      <c r="C74" s="17">
        <v>3</v>
      </c>
      <c r="D74" s="18" t="s">
        <v>3</v>
      </c>
      <c r="E74" s="126"/>
      <c r="F74" s="126"/>
      <c r="G74" s="122"/>
      <c r="H74" s="126"/>
      <c r="I74" s="127"/>
      <c r="J74" s="123" t="str">
        <f t="shared" si="4"/>
        <v/>
      </c>
      <c r="K74" s="127"/>
    </row>
    <row r="75" spans="1:23">
      <c r="A75" s="303"/>
      <c r="B75" s="303"/>
      <c r="C75" s="17">
        <v>4</v>
      </c>
      <c r="D75" s="18" t="s">
        <v>19</v>
      </c>
      <c r="E75" s="126"/>
      <c r="F75" s="126"/>
      <c r="G75" s="122"/>
      <c r="H75" s="126"/>
      <c r="I75" s="127"/>
      <c r="J75" s="123" t="str">
        <f t="shared" si="4"/>
        <v/>
      </c>
      <c r="K75" s="127"/>
    </row>
    <row r="76" spans="1:23">
      <c r="A76" s="303"/>
      <c r="B76" s="303"/>
      <c r="C76" s="17">
        <v>5</v>
      </c>
      <c r="D76" s="18" t="s">
        <v>4</v>
      </c>
      <c r="E76" s="126"/>
      <c r="F76" s="126"/>
      <c r="G76" s="122"/>
      <c r="H76" s="126"/>
      <c r="I76" s="127"/>
      <c r="J76" s="123" t="str">
        <f t="shared" si="4"/>
        <v/>
      </c>
      <c r="K76" s="127"/>
    </row>
    <row r="77" spans="1:23">
      <c r="A77" s="303"/>
      <c r="B77" s="303"/>
      <c r="C77" s="17">
        <v>6</v>
      </c>
      <c r="D77" s="18" t="s">
        <v>5</v>
      </c>
      <c r="E77" s="126"/>
      <c r="F77" s="126"/>
      <c r="G77" s="122"/>
      <c r="H77" s="126"/>
      <c r="I77" s="127"/>
      <c r="J77" s="123" t="str">
        <f t="shared" si="4"/>
        <v/>
      </c>
      <c r="K77" s="127"/>
    </row>
    <row r="78" spans="1:23">
      <c r="A78" s="303"/>
      <c r="B78" s="303"/>
      <c r="C78" s="17">
        <v>7</v>
      </c>
      <c r="D78" s="199" t="s">
        <v>155</v>
      </c>
      <c r="E78" s="126"/>
      <c r="F78" s="126"/>
      <c r="G78" s="122"/>
      <c r="H78" s="126"/>
      <c r="I78" s="127"/>
      <c r="J78" s="140"/>
      <c r="K78" s="149"/>
    </row>
    <row r="79" spans="1:23">
      <c r="A79" s="303"/>
      <c r="B79" s="303"/>
      <c r="C79" s="17">
        <v>8</v>
      </c>
      <c r="D79" s="18" t="s">
        <v>6</v>
      </c>
      <c r="E79" s="126"/>
      <c r="F79" s="126"/>
      <c r="G79" s="122"/>
      <c r="H79" s="126"/>
      <c r="I79" s="127"/>
      <c r="J79" s="140" t="str">
        <f t="shared" si="4"/>
        <v/>
      </c>
      <c r="K79" s="127"/>
    </row>
    <row r="80" spans="1:23">
      <c r="A80" s="303"/>
      <c r="B80" s="303"/>
      <c r="C80" s="17">
        <v>9</v>
      </c>
      <c r="D80" s="18" t="s">
        <v>7</v>
      </c>
      <c r="E80" s="126"/>
      <c r="F80" s="126"/>
      <c r="G80" s="122"/>
      <c r="H80" s="126"/>
      <c r="I80" s="127"/>
      <c r="J80" s="140"/>
      <c r="K80" s="142"/>
    </row>
    <row r="81" spans="1:11">
      <c r="A81" s="304"/>
      <c r="B81" s="304"/>
      <c r="C81" s="11" t="s">
        <v>101</v>
      </c>
      <c r="D81" s="20"/>
      <c r="E81" s="128">
        <f>SUM(E72:E80)</f>
        <v>0</v>
      </c>
      <c r="F81" s="129"/>
      <c r="G81" s="124">
        <f>SUM(G72:G80)</f>
        <v>0</v>
      </c>
      <c r="H81" s="124">
        <f>SUM(H72:H80)</f>
        <v>0</v>
      </c>
      <c r="I81" s="124">
        <f>SUM(I72:I80)</f>
        <v>0</v>
      </c>
      <c r="J81" s="141" t="str">
        <f t="shared" si="4"/>
        <v/>
      </c>
      <c r="K81" s="143">
        <f>SUM(K72:K80)</f>
        <v>0</v>
      </c>
    </row>
    <row r="82" spans="1:11">
      <c r="A82" s="302">
        <v>8</v>
      </c>
      <c r="B82" s="305" t="s">
        <v>108</v>
      </c>
      <c r="C82" s="17">
        <v>1</v>
      </c>
      <c r="D82" s="18" t="s">
        <v>2</v>
      </c>
      <c r="E82" s="126"/>
      <c r="F82" s="126"/>
      <c r="G82" s="122"/>
      <c r="H82" s="126"/>
      <c r="I82" s="127"/>
      <c r="J82" s="123" t="str">
        <f t="shared" si="4"/>
        <v/>
      </c>
      <c r="K82" s="127"/>
    </row>
    <row r="83" spans="1:11">
      <c r="A83" s="303"/>
      <c r="B83" s="303"/>
      <c r="C83" s="17">
        <v>2</v>
      </c>
      <c r="D83" s="18" t="s">
        <v>20</v>
      </c>
      <c r="E83" s="126"/>
      <c r="F83" s="126"/>
      <c r="G83" s="122"/>
      <c r="H83" s="126"/>
      <c r="I83" s="127"/>
      <c r="J83" s="123" t="str">
        <f t="shared" si="4"/>
        <v/>
      </c>
      <c r="K83" s="127"/>
    </row>
    <row r="84" spans="1:11">
      <c r="A84" s="303"/>
      <c r="B84" s="303"/>
      <c r="C84" s="17">
        <v>3</v>
      </c>
      <c r="D84" s="18" t="s">
        <v>3</v>
      </c>
      <c r="E84" s="126"/>
      <c r="F84" s="126"/>
      <c r="G84" s="122"/>
      <c r="H84" s="126"/>
      <c r="I84" s="127"/>
      <c r="J84" s="123" t="str">
        <f t="shared" si="4"/>
        <v/>
      </c>
      <c r="K84" s="127"/>
    </row>
    <row r="85" spans="1:11">
      <c r="A85" s="303"/>
      <c r="B85" s="303"/>
      <c r="C85" s="17">
        <v>4</v>
      </c>
      <c r="D85" s="18" t="s">
        <v>19</v>
      </c>
      <c r="E85" s="126"/>
      <c r="F85" s="126"/>
      <c r="G85" s="122"/>
      <c r="H85" s="126"/>
      <c r="I85" s="127"/>
      <c r="J85" s="140" t="str">
        <f t="shared" si="4"/>
        <v/>
      </c>
      <c r="K85" s="144"/>
    </row>
    <row r="86" spans="1:11">
      <c r="A86" s="303"/>
      <c r="B86" s="303"/>
      <c r="C86" s="17">
        <v>5</v>
      </c>
      <c r="D86" s="18" t="s">
        <v>4</v>
      </c>
      <c r="E86" s="137"/>
      <c r="F86" s="122"/>
      <c r="G86" s="132"/>
      <c r="H86" s="122"/>
      <c r="I86" s="133"/>
      <c r="J86" s="148"/>
      <c r="K86" s="149"/>
    </row>
    <row r="87" spans="1:11">
      <c r="A87" s="303"/>
      <c r="B87" s="303"/>
      <c r="C87" s="17">
        <v>6</v>
      </c>
      <c r="D87" s="18" t="s">
        <v>5</v>
      </c>
      <c r="E87" s="126"/>
      <c r="F87" s="126"/>
      <c r="G87" s="122"/>
      <c r="H87" s="126"/>
      <c r="I87" s="175"/>
      <c r="J87" s="148"/>
      <c r="K87" s="161"/>
    </row>
    <row r="88" spans="1:11">
      <c r="A88" s="303"/>
      <c r="B88" s="303"/>
      <c r="C88" s="17">
        <v>7</v>
      </c>
      <c r="D88" s="199" t="s">
        <v>153</v>
      </c>
      <c r="E88" s="126"/>
      <c r="F88" s="126"/>
      <c r="G88" s="122"/>
      <c r="H88" s="126"/>
      <c r="I88" s="201"/>
      <c r="J88" s="140"/>
      <c r="K88" s="149"/>
    </row>
    <row r="89" spans="1:11">
      <c r="A89" s="303"/>
      <c r="B89" s="303"/>
      <c r="C89" s="17">
        <v>8</v>
      </c>
      <c r="D89" s="18" t="s">
        <v>6</v>
      </c>
      <c r="E89" s="126"/>
      <c r="F89" s="126"/>
      <c r="G89" s="122"/>
      <c r="H89" s="126"/>
      <c r="I89" s="175"/>
      <c r="J89" s="140"/>
      <c r="K89" s="144"/>
    </row>
    <row r="90" spans="1:11">
      <c r="A90" s="303"/>
      <c r="B90" s="303"/>
      <c r="C90" s="17">
        <v>9</v>
      </c>
      <c r="D90" s="18" t="s">
        <v>7</v>
      </c>
      <c r="E90" s="126"/>
      <c r="F90" s="126"/>
      <c r="G90" s="122"/>
      <c r="H90" s="126"/>
      <c r="I90" s="201"/>
      <c r="J90" s="140"/>
      <c r="K90" s="142"/>
    </row>
    <row r="91" spans="1:11">
      <c r="A91" s="304"/>
      <c r="B91" s="304"/>
      <c r="C91" s="11" t="s">
        <v>100</v>
      </c>
      <c r="D91" s="20"/>
      <c r="E91" s="139"/>
      <c r="F91" s="139"/>
      <c r="G91" s="124">
        <f>SUM(G82:G90)</f>
        <v>0</v>
      </c>
      <c r="H91" s="124">
        <f>SUM(H82:H90)</f>
        <v>0</v>
      </c>
      <c r="I91" s="124">
        <f>SUM(I82:I90)</f>
        <v>0</v>
      </c>
      <c r="J91" s="140" t="str">
        <f t="shared" si="4"/>
        <v/>
      </c>
      <c r="K91" s="143">
        <f>SUM(K88:K90)</f>
        <v>0</v>
      </c>
    </row>
    <row r="92" spans="1:11">
      <c r="A92" s="302">
        <v>9</v>
      </c>
      <c r="B92" s="305" t="s">
        <v>51</v>
      </c>
      <c r="C92" s="17">
        <v>1</v>
      </c>
      <c r="D92" s="18" t="s">
        <v>2</v>
      </c>
      <c r="E92" s="126"/>
      <c r="F92" s="126"/>
      <c r="G92" s="122"/>
      <c r="H92" s="126"/>
      <c r="I92" s="127"/>
      <c r="J92" s="140"/>
      <c r="K92" s="144"/>
    </row>
    <row r="93" spans="1:11">
      <c r="A93" s="303"/>
      <c r="B93" s="303"/>
      <c r="C93" s="17">
        <v>2</v>
      </c>
      <c r="D93" s="18" t="s">
        <v>20</v>
      </c>
      <c r="E93" s="126"/>
      <c r="F93" s="126"/>
      <c r="G93" s="122"/>
      <c r="H93" s="126"/>
      <c r="I93" s="127"/>
      <c r="J93" s="140" t="str">
        <f t="shared" si="4"/>
        <v/>
      </c>
      <c r="K93" s="144"/>
    </row>
    <row r="94" spans="1:11">
      <c r="A94" s="303"/>
      <c r="B94" s="303"/>
      <c r="C94" s="17">
        <v>3</v>
      </c>
      <c r="D94" s="18" t="s">
        <v>3</v>
      </c>
      <c r="E94" s="126"/>
      <c r="F94" s="126"/>
      <c r="G94" s="122"/>
      <c r="H94" s="126"/>
      <c r="I94" s="127"/>
      <c r="J94" s="140" t="str">
        <f t="shared" si="4"/>
        <v/>
      </c>
      <c r="K94" s="144"/>
    </row>
    <row r="95" spans="1:11">
      <c r="A95" s="303"/>
      <c r="B95" s="303"/>
      <c r="C95" s="17">
        <v>4</v>
      </c>
      <c r="D95" s="18" t="s">
        <v>19</v>
      </c>
      <c r="E95" s="126"/>
      <c r="F95" s="126"/>
      <c r="G95" s="122"/>
      <c r="H95" s="126"/>
      <c r="I95" s="127"/>
      <c r="J95" s="140" t="str">
        <f t="shared" si="4"/>
        <v/>
      </c>
      <c r="K95" s="144"/>
    </row>
    <row r="96" spans="1:11">
      <c r="A96" s="303"/>
      <c r="B96" s="303"/>
      <c r="C96" s="17">
        <v>5</v>
      </c>
      <c r="D96" s="18" t="s">
        <v>4</v>
      </c>
      <c r="E96" s="126"/>
      <c r="F96" s="126"/>
      <c r="G96" s="122"/>
      <c r="H96" s="126"/>
      <c r="I96" s="127"/>
      <c r="J96" s="140" t="str">
        <f t="shared" si="4"/>
        <v/>
      </c>
      <c r="K96" s="144"/>
    </row>
    <row r="97" spans="1:20">
      <c r="A97" s="303"/>
      <c r="B97" s="303"/>
      <c r="C97" s="17">
        <v>6</v>
      </c>
      <c r="D97" s="18" t="s">
        <v>5</v>
      </c>
      <c r="E97" s="126"/>
      <c r="F97" s="126"/>
      <c r="G97" s="122"/>
      <c r="H97" s="126"/>
      <c r="I97" s="127"/>
      <c r="J97" s="140" t="str">
        <f t="shared" si="4"/>
        <v/>
      </c>
      <c r="K97" s="144"/>
    </row>
    <row r="98" spans="1:20">
      <c r="A98" s="303"/>
      <c r="B98" s="303"/>
      <c r="C98" s="17">
        <v>7</v>
      </c>
      <c r="D98" s="18" t="s">
        <v>21</v>
      </c>
      <c r="E98" s="126"/>
      <c r="F98" s="126"/>
      <c r="G98" s="122"/>
      <c r="H98" s="126"/>
      <c r="I98" s="127"/>
      <c r="J98" s="140" t="str">
        <f t="shared" si="4"/>
        <v/>
      </c>
      <c r="K98" s="144"/>
    </row>
    <row r="99" spans="1:20">
      <c r="A99" s="303"/>
      <c r="B99" s="303"/>
      <c r="C99" s="17">
        <v>8</v>
      </c>
      <c r="D99" s="18" t="s">
        <v>6</v>
      </c>
      <c r="E99" s="126"/>
      <c r="F99" s="126"/>
      <c r="G99" s="122"/>
      <c r="H99" s="126"/>
      <c r="I99" s="127"/>
      <c r="J99" s="140" t="str">
        <f t="shared" si="4"/>
        <v/>
      </c>
      <c r="K99" s="144"/>
    </row>
    <row r="100" spans="1:20">
      <c r="A100" s="303"/>
      <c r="B100" s="303"/>
      <c r="C100" s="17">
        <v>9</v>
      </c>
      <c r="D100" s="18" t="s">
        <v>7</v>
      </c>
      <c r="E100" s="126"/>
      <c r="F100" s="126"/>
      <c r="G100" s="122"/>
      <c r="H100" s="126"/>
      <c r="I100" s="127"/>
      <c r="J100" s="140" t="str">
        <f t="shared" si="4"/>
        <v/>
      </c>
      <c r="K100" s="144"/>
    </row>
    <row r="101" spans="1:20">
      <c r="A101" s="304"/>
      <c r="B101" s="304"/>
      <c r="C101" s="11" t="s">
        <v>99</v>
      </c>
      <c r="D101" s="20"/>
      <c r="E101" s="128"/>
      <c r="F101" s="129"/>
      <c r="G101" s="124">
        <f>SUM(G92:G100)</f>
        <v>0</v>
      </c>
      <c r="H101" s="124">
        <f>SUM(H92:H100)</f>
        <v>0</v>
      </c>
      <c r="I101" s="124">
        <f>SUM(I92:I100)</f>
        <v>0</v>
      </c>
      <c r="J101" s="125" t="str">
        <f t="shared" si="4"/>
        <v/>
      </c>
      <c r="K101" s="124">
        <f>SUM(K92:K100)</f>
        <v>0</v>
      </c>
    </row>
    <row r="102" spans="1:20" ht="14.25" customHeight="1">
      <c r="A102" s="11" t="s">
        <v>91</v>
      </c>
      <c r="B102" s="12"/>
      <c r="C102" s="13" t="s">
        <v>116</v>
      </c>
      <c r="D102" s="14"/>
      <c r="E102" s="264" t="s">
        <v>9</v>
      </c>
      <c r="F102" s="310"/>
      <c r="G102" s="310"/>
      <c r="H102" s="270"/>
      <c r="I102" s="312" t="s">
        <v>10</v>
      </c>
      <c r="J102" s="312" t="s">
        <v>14</v>
      </c>
      <c r="K102" s="312" t="s">
        <v>15</v>
      </c>
    </row>
    <row r="103" spans="1:20">
      <c r="A103" s="264" t="s">
        <v>1</v>
      </c>
      <c r="B103" s="266" t="s">
        <v>0</v>
      </c>
      <c r="C103" s="264" t="s">
        <v>1</v>
      </c>
      <c r="D103" s="264" t="s">
        <v>0</v>
      </c>
      <c r="E103" s="265"/>
      <c r="F103" s="311"/>
      <c r="G103" s="311"/>
      <c r="H103" s="273"/>
      <c r="I103" s="313"/>
      <c r="J103" s="313"/>
      <c r="K103" s="313"/>
    </row>
    <row r="104" spans="1:20" ht="14.25">
      <c r="A104" s="265"/>
      <c r="B104" s="267"/>
      <c r="C104" s="265"/>
      <c r="D104" s="267"/>
      <c r="E104" s="32" t="s">
        <v>89</v>
      </c>
      <c r="F104" s="33" t="s">
        <v>88</v>
      </c>
      <c r="G104" s="33" t="s">
        <v>81</v>
      </c>
      <c r="H104" s="15" t="s">
        <v>12</v>
      </c>
      <c r="I104" s="16" t="s">
        <v>11</v>
      </c>
      <c r="J104" s="16" t="s">
        <v>13</v>
      </c>
      <c r="K104" s="16" t="s">
        <v>89</v>
      </c>
      <c r="N104" s="176"/>
      <c r="O104" s="176"/>
      <c r="P104" s="176"/>
      <c r="Q104" s="176"/>
      <c r="R104" s="176"/>
      <c r="S104" s="176"/>
      <c r="T104" s="176"/>
    </row>
    <row r="105" spans="1:20">
      <c r="A105" s="302">
        <v>10</v>
      </c>
      <c r="B105" s="305" t="s">
        <v>109</v>
      </c>
      <c r="C105" s="17">
        <v>1</v>
      </c>
      <c r="D105" s="18" t="s">
        <v>2</v>
      </c>
      <c r="E105" s="126"/>
      <c r="F105" s="126"/>
      <c r="G105" s="122"/>
      <c r="H105" s="126"/>
      <c r="I105" s="127"/>
      <c r="J105" s="123" t="str">
        <f t="shared" ref="J105:J134" si="5">IF(H105=0,"",I105/H105)</f>
        <v/>
      </c>
      <c r="K105" s="127"/>
      <c r="N105" s="176"/>
      <c r="O105" s="176"/>
      <c r="P105" s="176"/>
      <c r="Q105" s="176"/>
      <c r="R105" s="176"/>
      <c r="S105" s="176"/>
      <c r="T105" s="176"/>
    </row>
    <row r="106" spans="1:20">
      <c r="A106" s="303"/>
      <c r="B106" s="303"/>
      <c r="C106" s="17">
        <v>2</v>
      </c>
      <c r="D106" s="18" t="s">
        <v>20</v>
      </c>
      <c r="E106" s="126"/>
      <c r="F106" s="126"/>
      <c r="G106" s="122"/>
      <c r="H106" s="126"/>
      <c r="I106" s="127"/>
      <c r="J106" s="123" t="str">
        <f t="shared" si="5"/>
        <v/>
      </c>
      <c r="K106" s="127"/>
      <c r="N106" s="176"/>
      <c r="O106" s="176"/>
      <c r="P106" s="176"/>
      <c r="Q106" s="176"/>
      <c r="R106" s="176"/>
      <c r="S106" s="176"/>
      <c r="T106" s="176"/>
    </row>
    <row r="107" spans="1:20">
      <c r="A107" s="303"/>
      <c r="B107" s="303"/>
      <c r="C107" s="17">
        <v>3</v>
      </c>
      <c r="D107" s="18" t="s">
        <v>3</v>
      </c>
      <c r="E107" s="126"/>
      <c r="F107" s="126"/>
      <c r="G107" s="122"/>
      <c r="H107" s="126"/>
      <c r="I107" s="127"/>
      <c r="J107" s="123" t="str">
        <f t="shared" si="5"/>
        <v/>
      </c>
      <c r="K107" s="127"/>
      <c r="N107" s="176"/>
      <c r="O107" s="176"/>
      <c r="P107" s="176"/>
      <c r="Q107" s="176"/>
      <c r="R107" s="176"/>
      <c r="S107" s="176"/>
      <c r="T107" s="176"/>
    </row>
    <row r="108" spans="1:20">
      <c r="A108" s="303"/>
      <c r="B108" s="303"/>
      <c r="C108" s="17">
        <v>4</v>
      </c>
      <c r="D108" s="18" t="s">
        <v>19</v>
      </c>
      <c r="E108" s="126"/>
      <c r="F108" s="126"/>
      <c r="G108" s="122"/>
      <c r="H108" s="126"/>
      <c r="I108" s="127"/>
      <c r="J108" s="123" t="str">
        <f t="shared" si="5"/>
        <v/>
      </c>
      <c r="K108" s="127"/>
      <c r="N108" s="176"/>
      <c r="O108" s="176"/>
      <c r="P108" s="176"/>
      <c r="Q108" s="176"/>
      <c r="R108" s="176"/>
      <c r="S108" s="176"/>
      <c r="T108" s="176"/>
    </row>
    <row r="109" spans="1:20" ht="15" customHeight="1">
      <c r="A109" s="303"/>
      <c r="B109" s="303"/>
      <c r="C109" s="17">
        <v>5</v>
      </c>
      <c r="D109" s="18" t="s">
        <v>4</v>
      </c>
      <c r="E109" s="135"/>
      <c r="F109" s="122"/>
      <c r="G109" s="132"/>
      <c r="H109" s="122"/>
      <c r="I109" s="146"/>
      <c r="J109" s="148"/>
      <c r="K109" s="149"/>
      <c r="N109" s="176"/>
      <c r="O109" s="176"/>
      <c r="P109" s="176"/>
      <c r="Q109" s="176"/>
      <c r="R109" s="176"/>
      <c r="S109" s="176"/>
      <c r="T109" s="176"/>
    </row>
    <row r="110" spans="1:20">
      <c r="A110" s="303"/>
      <c r="B110" s="303"/>
      <c r="C110" s="17">
        <v>6</v>
      </c>
      <c r="D110" s="18" t="s">
        <v>5</v>
      </c>
      <c r="E110" s="126"/>
      <c r="F110" s="126"/>
      <c r="G110" s="122"/>
      <c r="H110" s="126"/>
      <c r="I110" s="127"/>
      <c r="J110" s="140" t="str">
        <f t="shared" si="5"/>
        <v/>
      </c>
      <c r="K110" s="144"/>
      <c r="N110" s="176"/>
      <c r="O110" s="176"/>
      <c r="P110" s="176"/>
      <c r="Q110" s="176"/>
      <c r="R110" s="176"/>
      <c r="S110" s="176"/>
      <c r="T110" s="176"/>
    </row>
    <row r="111" spans="1:20">
      <c r="A111" s="303"/>
      <c r="B111" s="303"/>
      <c r="C111" s="17">
        <v>7</v>
      </c>
      <c r="D111" s="199" t="s">
        <v>153</v>
      </c>
      <c r="E111" s="126"/>
      <c r="F111" s="126"/>
      <c r="G111" s="122"/>
      <c r="H111" s="126"/>
      <c r="I111" s="127"/>
      <c r="J111" s="140"/>
      <c r="K111" s="149"/>
      <c r="N111" s="176"/>
      <c r="O111" s="176"/>
      <c r="P111" s="176"/>
      <c r="Q111" s="176"/>
      <c r="R111" s="176"/>
      <c r="S111" s="176"/>
      <c r="T111" s="176"/>
    </row>
    <row r="112" spans="1:20">
      <c r="A112" s="303"/>
      <c r="B112" s="303"/>
      <c r="C112" s="17">
        <v>8</v>
      </c>
      <c r="D112" s="18" t="s">
        <v>6</v>
      </c>
      <c r="E112" s="126"/>
      <c r="F112" s="126"/>
      <c r="G112" s="122"/>
      <c r="H112" s="126"/>
      <c r="I112" s="127"/>
      <c r="J112" s="140"/>
      <c r="K112" s="144"/>
      <c r="N112" s="176"/>
      <c r="O112" s="176"/>
      <c r="P112" s="176"/>
      <c r="Q112" s="176"/>
      <c r="R112" s="176"/>
      <c r="S112" s="176"/>
      <c r="T112" s="176"/>
    </row>
    <row r="113" spans="1:20">
      <c r="A113" s="303"/>
      <c r="B113" s="303"/>
      <c r="C113" s="17">
        <v>9</v>
      </c>
      <c r="D113" s="18" t="s">
        <v>7</v>
      </c>
      <c r="E113" s="126"/>
      <c r="F113" s="126"/>
      <c r="G113" s="122"/>
      <c r="H113" s="126"/>
      <c r="I113" s="127"/>
      <c r="J113" s="140"/>
      <c r="K113" s="142"/>
      <c r="N113" s="176"/>
      <c r="O113" s="176"/>
      <c r="P113" s="176"/>
      <c r="Q113" s="176"/>
      <c r="R113" s="176"/>
      <c r="S113" s="176"/>
      <c r="T113" s="176"/>
    </row>
    <row r="114" spans="1:20">
      <c r="A114" s="304"/>
      <c r="B114" s="304"/>
      <c r="C114" s="11" t="s">
        <v>98</v>
      </c>
      <c r="D114" s="20"/>
      <c r="E114" s="136">
        <f>SUM(E105:E113)</f>
        <v>0</v>
      </c>
      <c r="F114" s="136">
        <f>SUM(F105:F113)</f>
        <v>0</v>
      </c>
      <c r="G114" s="124">
        <f>SUM(G105:G113)</f>
        <v>0</v>
      </c>
      <c r="H114" s="124">
        <f>SUM(H105:H113)</f>
        <v>0</v>
      </c>
      <c r="I114" s="124">
        <f>SUM(I105:I113)</f>
        <v>0</v>
      </c>
      <c r="J114" s="141" t="str">
        <f t="shared" si="5"/>
        <v/>
      </c>
      <c r="K114" s="143">
        <f>SUM(K105:K113)</f>
        <v>0</v>
      </c>
      <c r="N114" s="176"/>
      <c r="O114" s="176"/>
      <c r="P114" s="176"/>
      <c r="Q114" s="176"/>
      <c r="R114" s="176"/>
      <c r="S114" s="176"/>
      <c r="T114" s="176"/>
    </row>
    <row r="115" spans="1:20">
      <c r="A115" s="302">
        <v>11</v>
      </c>
      <c r="B115" s="305" t="s">
        <v>16</v>
      </c>
      <c r="C115" s="17">
        <v>1</v>
      </c>
      <c r="D115" s="18" t="s">
        <v>2</v>
      </c>
      <c r="E115" s="126"/>
      <c r="F115" s="126"/>
      <c r="G115" s="122"/>
      <c r="H115" s="126"/>
      <c r="I115" s="127"/>
      <c r="J115" s="140" t="str">
        <f t="shared" si="5"/>
        <v/>
      </c>
      <c r="K115" s="144"/>
      <c r="N115" s="176"/>
      <c r="O115" s="176"/>
      <c r="P115" s="176"/>
      <c r="Q115" s="176"/>
      <c r="R115" s="176"/>
      <c r="S115" s="176"/>
      <c r="T115" s="176"/>
    </row>
    <row r="116" spans="1:20">
      <c r="A116" s="303"/>
      <c r="B116" s="303"/>
      <c r="C116" s="17">
        <v>2</v>
      </c>
      <c r="D116" s="18" t="s">
        <v>20</v>
      </c>
      <c r="E116" s="126"/>
      <c r="F116" s="126"/>
      <c r="G116" s="122"/>
      <c r="H116" s="126"/>
      <c r="I116" s="127"/>
      <c r="J116" s="140" t="str">
        <f t="shared" si="5"/>
        <v/>
      </c>
      <c r="K116" s="144"/>
      <c r="N116" s="176"/>
      <c r="O116" s="176"/>
      <c r="P116" s="176"/>
      <c r="Q116" s="176"/>
      <c r="R116" s="176"/>
      <c r="S116" s="176"/>
      <c r="T116" s="176"/>
    </row>
    <row r="117" spans="1:20">
      <c r="A117" s="303"/>
      <c r="B117" s="303"/>
      <c r="C117" s="17">
        <v>3</v>
      </c>
      <c r="D117" s="18" t="s">
        <v>3</v>
      </c>
      <c r="E117" s="126"/>
      <c r="F117" s="126"/>
      <c r="G117" s="122"/>
      <c r="H117" s="126"/>
      <c r="I117" s="127"/>
      <c r="J117" s="140" t="str">
        <f t="shared" si="5"/>
        <v/>
      </c>
      <c r="K117" s="144"/>
    </row>
    <row r="118" spans="1:20">
      <c r="A118" s="303"/>
      <c r="B118" s="303"/>
      <c r="C118" s="17">
        <v>4</v>
      </c>
      <c r="D118" s="18" t="s">
        <v>19</v>
      </c>
      <c r="E118" s="126"/>
      <c r="F118" s="126"/>
      <c r="G118" s="122"/>
      <c r="H118" s="126"/>
      <c r="I118" s="127"/>
      <c r="J118" s="140" t="str">
        <f t="shared" si="5"/>
        <v/>
      </c>
      <c r="K118" s="144"/>
    </row>
    <row r="119" spans="1:20">
      <c r="A119" s="303"/>
      <c r="B119" s="303"/>
      <c r="C119" s="17">
        <v>5</v>
      </c>
      <c r="D119" s="18" t="s">
        <v>4</v>
      </c>
      <c r="E119" s="126"/>
      <c r="F119" s="126"/>
      <c r="G119" s="122"/>
      <c r="H119" s="126"/>
      <c r="I119" s="127"/>
      <c r="J119" s="140" t="str">
        <f t="shared" si="5"/>
        <v/>
      </c>
      <c r="K119" s="144"/>
    </row>
    <row r="120" spans="1:20">
      <c r="A120" s="303"/>
      <c r="B120" s="303"/>
      <c r="C120" s="17">
        <v>6</v>
      </c>
      <c r="D120" s="18" t="s">
        <v>5</v>
      </c>
      <c r="E120" s="126"/>
      <c r="F120" s="126"/>
      <c r="G120" s="122"/>
      <c r="H120" s="126"/>
      <c r="I120" s="127"/>
      <c r="J120" s="140" t="str">
        <f t="shared" si="5"/>
        <v/>
      </c>
      <c r="K120" s="144"/>
    </row>
    <row r="121" spans="1:20">
      <c r="A121" s="303"/>
      <c r="B121" s="303"/>
      <c r="C121" s="17">
        <v>7</v>
      </c>
      <c r="D121" s="18" t="s">
        <v>21</v>
      </c>
      <c r="E121" s="126"/>
      <c r="F121" s="126"/>
      <c r="G121" s="122"/>
      <c r="H121" s="126"/>
      <c r="I121" s="127"/>
      <c r="J121" s="140" t="str">
        <f t="shared" si="5"/>
        <v/>
      </c>
      <c r="K121" s="144"/>
    </row>
    <row r="122" spans="1:20">
      <c r="A122" s="303"/>
      <c r="B122" s="303"/>
      <c r="C122" s="17">
        <v>8</v>
      </c>
      <c r="D122" s="18" t="s">
        <v>6</v>
      </c>
      <c r="E122" s="126"/>
      <c r="F122" s="126"/>
      <c r="G122" s="122"/>
      <c r="H122" s="126"/>
      <c r="I122" s="127"/>
      <c r="J122" s="140" t="str">
        <f t="shared" si="5"/>
        <v/>
      </c>
      <c r="K122" s="144"/>
    </row>
    <row r="123" spans="1:20">
      <c r="A123" s="303"/>
      <c r="B123" s="303"/>
      <c r="C123" s="17">
        <v>9</v>
      </c>
      <c r="D123" s="18" t="s">
        <v>7</v>
      </c>
      <c r="E123" s="126"/>
      <c r="F123" s="126"/>
      <c r="G123" s="122">
        <v>0</v>
      </c>
      <c r="H123" s="126">
        <v>0</v>
      </c>
      <c r="I123" s="127">
        <v>0</v>
      </c>
      <c r="J123" s="140" t="str">
        <f t="shared" si="5"/>
        <v/>
      </c>
      <c r="K123" s="142">
        <f>(G123*3*683)*10^-6</f>
        <v>0</v>
      </c>
    </row>
    <row r="124" spans="1:20">
      <c r="A124" s="304"/>
      <c r="B124" s="304"/>
      <c r="C124" s="11" t="s">
        <v>97</v>
      </c>
      <c r="D124" s="20"/>
      <c r="E124" s="128"/>
      <c r="F124" s="129"/>
      <c r="G124" s="124">
        <f>SUM(G115:G123)</f>
        <v>0</v>
      </c>
      <c r="H124" s="124">
        <f>SUM(H115:H123)</f>
        <v>0</v>
      </c>
      <c r="I124" s="124">
        <f>SUM(I115:I123)</f>
        <v>0</v>
      </c>
      <c r="J124" s="141" t="str">
        <f t="shared" si="5"/>
        <v/>
      </c>
      <c r="K124" s="143">
        <f>SUM(K115:K123)</f>
        <v>0</v>
      </c>
    </row>
    <row r="125" spans="1:20">
      <c r="A125" s="302">
        <v>12</v>
      </c>
      <c r="B125" s="314" t="s">
        <v>17</v>
      </c>
      <c r="C125" s="17">
        <v>1</v>
      </c>
      <c r="D125" s="18" t="s">
        <v>2</v>
      </c>
      <c r="E125" s="126"/>
      <c r="F125" s="126"/>
      <c r="G125" s="122"/>
      <c r="H125" s="126"/>
      <c r="I125" s="127"/>
      <c r="J125" s="140" t="str">
        <f t="shared" si="5"/>
        <v/>
      </c>
      <c r="K125" s="144"/>
    </row>
    <row r="126" spans="1:20">
      <c r="A126" s="303"/>
      <c r="B126" s="303"/>
      <c r="C126" s="17">
        <v>2</v>
      </c>
      <c r="D126" s="18" t="s">
        <v>20</v>
      </c>
      <c r="E126" s="126"/>
      <c r="F126" s="126"/>
      <c r="G126" s="122"/>
      <c r="H126" s="126"/>
      <c r="I126" s="127"/>
      <c r="J126" s="140" t="str">
        <f t="shared" si="5"/>
        <v/>
      </c>
      <c r="K126" s="144"/>
    </row>
    <row r="127" spans="1:20">
      <c r="A127" s="303"/>
      <c r="B127" s="303"/>
      <c r="C127" s="17">
        <v>3</v>
      </c>
      <c r="D127" s="18" t="s">
        <v>3</v>
      </c>
      <c r="E127" s="126"/>
      <c r="F127" s="126"/>
      <c r="G127" s="122"/>
      <c r="H127" s="126"/>
      <c r="I127" s="127"/>
      <c r="J127" s="140" t="str">
        <f t="shared" si="5"/>
        <v/>
      </c>
      <c r="K127" s="144"/>
    </row>
    <row r="128" spans="1:20">
      <c r="A128" s="303"/>
      <c r="B128" s="303"/>
      <c r="C128" s="17">
        <v>4</v>
      </c>
      <c r="D128" s="18" t="s">
        <v>19</v>
      </c>
      <c r="E128" s="126"/>
      <c r="F128" s="126"/>
      <c r="G128" s="122"/>
      <c r="H128" s="126"/>
      <c r="I128" s="127"/>
      <c r="J128" s="140" t="str">
        <f t="shared" si="5"/>
        <v/>
      </c>
      <c r="K128" s="144"/>
    </row>
    <row r="129" spans="1:16">
      <c r="A129" s="303"/>
      <c r="B129" s="303"/>
      <c r="C129" s="17">
        <v>5</v>
      </c>
      <c r="D129" s="18" t="s">
        <v>4</v>
      </c>
      <c r="E129" s="126"/>
      <c r="F129" s="126"/>
      <c r="G129" s="122"/>
      <c r="H129" s="126"/>
      <c r="I129" s="127"/>
      <c r="J129" s="140" t="str">
        <f t="shared" si="5"/>
        <v/>
      </c>
      <c r="K129" s="144"/>
    </row>
    <row r="130" spans="1:16" ht="15.75" customHeight="1">
      <c r="A130" s="303"/>
      <c r="B130" s="303"/>
      <c r="C130" s="17">
        <v>6</v>
      </c>
      <c r="D130" s="18" t="s">
        <v>5</v>
      </c>
      <c r="E130" s="126"/>
      <c r="F130" s="126"/>
      <c r="G130" s="122"/>
      <c r="H130" s="126"/>
      <c r="I130" s="127"/>
      <c r="J130" s="140" t="str">
        <f t="shared" si="5"/>
        <v/>
      </c>
      <c r="K130" s="144"/>
    </row>
    <row r="131" spans="1:16">
      <c r="A131" s="303"/>
      <c r="B131" s="303"/>
      <c r="C131" s="17">
        <v>7</v>
      </c>
      <c r="D131" s="199" t="s">
        <v>154</v>
      </c>
      <c r="E131" s="126"/>
      <c r="F131" s="126"/>
      <c r="G131" s="122"/>
      <c r="H131" s="126"/>
      <c r="I131" s="127"/>
      <c r="J131" s="140" t="str">
        <f t="shared" si="5"/>
        <v/>
      </c>
      <c r="K131" s="144"/>
    </row>
    <row r="132" spans="1:16">
      <c r="A132" s="303"/>
      <c r="B132" s="303"/>
      <c r="C132" s="17">
        <v>8</v>
      </c>
      <c r="D132" s="18" t="s">
        <v>6</v>
      </c>
      <c r="E132" s="126"/>
      <c r="F132" s="126"/>
      <c r="G132" s="122"/>
      <c r="H132" s="126"/>
      <c r="I132" s="127"/>
      <c r="J132" s="140" t="str">
        <f t="shared" si="5"/>
        <v/>
      </c>
      <c r="K132" s="144"/>
    </row>
    <row r="133" spans="1:16">
      <c r="A133" s="303"/>
      <c r="B133" s="303"/>
      <c r="C133" s="17">
        <v>9</v>
      </c>
      <c r="D133" s="18" t="s">
        <v>7</v>
      </c>
      <c r="E133" s="126"/>
      <c r="F133" s="126"/>
      <c r="G133" s="122"/>
      <c r="H133" s="126"/>
      <c r="I133" s="127"/>
      <c r="J133" s="140" t="str">
        <f t="shared" si="5"/>
        <v/>
      </c>
      <c r="K133" s="144"/>
    </row>
    <row r="134" spans="1:16">
      <c r="A134" s="304"/>
      <c r="B134" s="304"/>
      <c r="C134" s="11" t="s">
        <v>96</v>
      </c>
      <c r="D134" s="20"/>
      <c r="E134" s="136"/>
      <c r="F134" s="136"/>
      <c r="G134" s="124"/>
      <c r="H134" s="124">
        <f>SUM(H125:H133)</f>
        <v>0</v>
      </c>
      <c r="I134" s="124"/>
      <c r="J134" s="125" t="str">
        <f t="shared" si="5"/>
        <v/>
      </c>
      <c r="K134" s="124">
        <f>SUM(K125:K133)</f>
        <v>0</v>
      </c>
    </row>
    <row r="135" spans="1:16" ht="14.25" customHeight="1">
      <c r="A135" s="11" t="s">
        <v>91</v>
      </c>
      <c r="B135" s="12"/>
      <c r="C135" s="13" t="s">
        <v>116</v>
      </c>
      <c r="D135" s="14"/>
      <c r="E135" s="264" t="s">
        <v>9</v>
      </c>
      <c r="F135" s="310"/>
      <c r="G135" s="310"/>
      <c r="H135" s="270"/>
      <c r="I135" s="312" t="s">
        <v>10</v>
      </c>
      <c r="J135" s="312" t="s">
        <v>14</v>
      </c>
      <c r="K135" s="312" t="s">
        <v>15</v>
      </c>
    </row>
    <row r="136" spans="1:16">
      <c r="C136" s="264" t="s">
        <v>1</v>
      </c>
      <c r="D136" s="264" t="s">
        <v>0</v>
      </c>
      <c r="E136" s="265"/>
      <c r="F136" s="311"/>
      <c r="G136" s="311"/>
      <c r="H136" s="273"/>
      <c r="I136" s="313"/>
      <c r="J136" s="313"/>
      <c r="K136" s="313"/>
    </row>
    <row r="137" spans="1:16" ht="14.25">
      <c r="A137" s="302"/>
      <c r="B137" s="315" t="s">
        <v>92</v>
      </c>
      <c r="C137" s="265"/>
      <c r="D137" s="267"/>
      <c r="E137" s="32" t="s">
        <v>89</v>
      </c>
      <c r="F137" s="33" t="s">
        <v>88</v>
      </c>
      <c r="G137" s="33" t="s">
        <v>81</v>
      </c>
      <c r="H137" s="15" t="s">
        <v>12</v>
      </c>
      <c r="I137" s="16" t="s">
        <v>11</v>
      </c>
      <c r="J137" s="16" t="s">
        <v>13</v>
      </c>
      <c r="K137" s="16" t="s">
        <v>89</v>
      </c>
    </row>
    <row r="138" spans="1:16" s="42" customFormat="1" ht="15">
      <c r="A138" s="303"/>
      <c r="B138" s="316"/>
      <c r="C138" s="17">
        <v>1</v>
      </c>
      <c r="D138" s="18" t="s">
        <v>2</v>
      </c>
      <c r="E138" s="87">
        <f>E6+E16+E26+E39+E49+E59+E72+E82+E92+E105+E115+E125</f>
        <v>0</v>
      </c>
      <c r="F138" s="87">
        <f>F6+F16+F26+F39+F49+F59+F72+F82+F92+F105+F115+F125</f>
        <v>0</v>
      </c>
      <c r="G138" s="87">
        <f>G6+G16+G26+G39+G49+G59+G72+G82+G92+G105+G115+G125</f>
        <v>0</v>
      </c>
      <c r="H138" s="87">
        <f>H6+H16+H26+H39+H49+H59+H72+H82+H92+H105+H115+H125</f>
        <v>0</v>
      </c>
      <c r="I138" s="87">
        <f>I6+I16+I26+I39+I49+I59+I72+I82+I92+I105+I115+I125</f>
        <v>0</v>
      </c>
      <c r="J138" s="102" t="str">
        <f t="shared" ref="J138:J146" si="6">IF(H138=0,"",I138/H138)</f>
        <v/>
      </c>
      <c r="K138" s="163">
        <f>K6+K16+K26+K39+K49+K59+K72+K82+K92+K105+K115+K125</f>
        <v>0</v>
      </c>
      <c r="P138" s="194"/>
    </row>
    <row r="139" spans="1:16" ht="15">
      <c r="A139" s="303"/>
      <c r="B139" s="316"/>
      <c r="C139" s="17">
        <v>2</v>
      </c>
      <c r="D139" s="18" t="s">
        <v>20</v>
      </c>
      <c r="E139" s="26">
        <f>E7+E17+E27+E40+E50+E60+E73+E83+E93+E106+E116+E126</f>
        <v>0</v>
      </c>
      <c r="F139" s="26">
        <f t="shared" ref="E139:I146" si="7">F7+F17+F27+F40+F50+F60+F73+F83+F93+F106+F116+F126</f>
        <v>0</v>
      </c>
      <c r="G139" s="26">
        <f t="shared" si="7"/>
        <v>0</v>
      </c>
      <c r="H139" s="26">
        <f t="shared" si="7"/>
        <v>0</v>
      </c>
      <c r="I139" s="26">
        <f t="shared" si="7"/>
        <v>0</v>
      </c>
      <c r="J139" s="102" t="str">
        <f t="shared" si="6"/>
        <v/>
      </c>
      <c r="K139" s="164">
        <f t="shared" ref="K139:K145" si="8">K7+K17+K27+K40+K50+K60+K73+K83+K94+K106+K116+K126</f>
        <v>0</v>
      </c>
      <c r="P139" s="194"/>
    </row>
    <row r="140" spans="1:16" ht="15">
      <c r="A140" s="303"/>
      <c r="B140" s="316"/>
      <c r="C140" s="17">
        <v>3</v>
      </c>
      <c r="D140" s="18" t="s">
        <v>3</v>
      </c>
      <c r="E140" s="26">
        <f t="shared" si="7"/>
        <v>0</v>
      </c>
      <c r="F140" s="26">
        <f t="shared" si="7"/>
        <v>0</v>
      </c>
      <c r="G140" s="26">
        <v>0</v>
      </c>
      <c r="H140" s="26">
        <v>0</v>
      </c>
      <c r="I140" s="26">
        <v>0</v>
      </c>
      <c r="J140" s="102" t="str">
        <f t="shared" si="6"/>
        <v/>
      </c>
      <c r="K140" s="164">
        <f t="shared" si="8"/>
        <v>0</v>
      </c>
      <c r="P140" s="194"/>
    </row>
    <row r="141" spans="1:16" ht="15">
      <c r="A141" s="303"/>
      <c r="B141" s="316"/>
      <c r="C141" s="17">
        <v>4</v>
      </c>
      <c r="D141" s="18" t="s">
        <v>19</v>
      </c>
      <c r="E141" s="26">
        <f t="shared" si="7"/>
        <v>0</v>
      </c>
      <c r="F141" s="26">
        <f t="shared" si="7"/>
        <v>0</v>
      </c>
      <c r="G141" s="26">
        <f t="shared" si="7"/>
        <v>0</v>
      </c>
      <c r="H141" s="26">
        <f t="shared" si="7"/>
        <v>0</v>
      </c>
      <c r="I141" s="26">
        <f t="shared" si="7"/>
        <v>0</v>
      </c>
      <c r="J141" s="130" t="str">
        <f t="shared" si="6"/>
        <v/>
      </c>
      <c r="K141" s="164">
        <f t="shared" si="8"/>
        <v>0</v>
      </c>
      <c r="P141" s="194"/>
    </row>
    <row r="142" spans="1:16" ht="15">
      <c r="A142" s="303"/>
      <c r="B142" s="316"/>
      <c r="C142" s="17">
        <v>5</v>
      </c>
      <c r="D142" s="18" t="s">
        <v>4</v>
      </c>
      <c r="E142" s="130">
        <f>E10+E20+E30+E43+E53+E63+E76+E86+E96+E109+E119+E129</f>
        <v>0</v>
      </c>
      <c r="F142" s="26">
        <f t="shared" si="7"/>
        <v>0</v>
      </c>
      <c r="G142" s="26">
        <f>G10+G20+G30+G43+G53+G63+G76+G86+G96+G109+G119+G129</f>
        <v>0</v>
      </c>
      <c r="H142" s="26">
        <f>H10+H20+H30+H43+H53+H63+H76+H86+H96+H109+H119+H129</f>
        <v>0</v>
      </c>
      <c r="I142" s="191">
        <f>I10+I20+I30+I43+I53+I63+I76+I86+I96+I109+I119+I129</f>
        <v>0</v>
      </c>
      <c r="J142" s="130" t="str">
        <f>IF(H142=0,"",I142/H142)</f>
        <v/>
      </c>
      <c r="K142" s="164">
        <f>K10+K20+K30+K43+K53+K63+K76+K86+K96+K109+K119+K129</f>
        <v>0</v>
      </c>
      <c r="P142" s="194"/>
    </row>
    <row r="143" spans="1:16" ht="15">
      <c r="A143" s="303"/>
      <c r="B143" s="316"/>
      <c r="C143" s="17">
        <v>6</v>
      </c>
      <c r="D143" s="18" t="s">
        <v>5</v>
      </c>
      <c r="E143" s="26">
        <f t="shared" si="7"/>
        <v>0</v>
      </c>
      <c r="F143" s="26">
        <f t="shared" si="7"/>
        <v>0</v>
      </c>
      <c r="G143" s="26">
        <f t="shared" si="7"/>
        <v>0</v>
      </c>
      <c r="H143" s="26">
        <f t="shared" si="7"/>
        <v>0</v>
      </c>
      <c r="I143" s="191">
        <f t="shared" si="7"/>
        <v>0</v>
      </c>
      <c r="J143" s="130" t="str">
        <f t="shared" si="6"/>
        <v/>
      </c>
      <c r="K143" s="164">
        <f t="shared" si="8"/>
        <v>0</v>
      </c>
      <c r="P143" s="194"/>
    </row>
    <row r="144" spans="1:16" ht="41.25" customHeight="1">
      <c r="A144" s="303"/>
      <c r="B144" s="316"/>
      <c r="C144" s="17">
        <v>7</v>
      </c>
      <c r="D144" s="199" t="s">
        <v>157</v>
      </c>
      <c r="E144" s="26">
        <f t="shared" si="7"/>
        <v>80.786000000000001</v>
      </c>
      <c r="F144" s="26">
        <f t="shared" si="7"/>
        <v>0</v>
      </c>
      <c r="G144" s="26">
        <f>G12+G22+G32+G45+G78+G88+G98+G111+G120+G131</f>
        <v>309659</v>
      </c>
      <c r="H144" s="26">
        <f>H12+H22+H32+H45+H55+H65+H78+H88+H98+H111+H121+H131</f>
        <v>24773</v>
      </c>
      <c r="I144" s="191">
        <f>I12+I22+I32+I45+I55+I65+I78+I88+I98+I111+I121+I131</f>
        <v>225508</v>
      </c>
      <c r="J144" s="130">
        <f t="shared" si="6"/>
        <v>9.1029750131191225</v>
      </c>
      <c r="K144" s="164">
        <f t="shared" si="8"/>
        <v>13.315337</v>
      </c>
    </row>
    <row r="145" spans="1:14">
      <c r="A145" s="303"/>
      <c r="B145" s="316"/>
      <c r="C145" s="17">
        <v>8</v>
      </c>
      <c r="D145" s="18" t="s">
        <v>6</v>
      </c>
      <c r="E145" s="26">
        <f t="shared" si="7"/>
        <v>0</v>
      </c>
      <c r="F145" s="26">
        <f t="shared" si="7"/>
        <v>0</v>
      </c>
      <c r="G145" s="26">
        <f t="shared" si="7"/>
        <v>0</v>
      </c>
      <c r="H145" s="26">
        <f t="shared" si="7"/>
        <v>0</v>
      </c>
      <c r="I145" s="191">
        <f t="shared" si="7"/>
        <v>0</v>
      </c>
      <c r="J145" s="130" t="str">
        <f t="shared" si="6"/>
        <v/>
      </c>
      <c r="K145" s="164">
        <f t="shared" si="8"/>
        <v>0</v>
      </c>
    </row>
    <row r="146" spans="1:14">
      <c r="A146" s="303"/>
      <c r="B146" s="316"/>
      <c r="C146" s="17">
        <v>9</v>
      </c>
      <c r="D146" s="18" t="s">
        <v>7</v>
      </c>
      <c r="E146" s="26"/>
      <c r="F146" s="26">
        <f t="shared" si="7"/>
        <v>0</v>
      </c>
      <c r="G146" s="26">
        <f>G14+G24+G34+G47+G57+G67+G80+G90+G100+G113+G123</f>
        <v>93174</v>
      </c>
      <c r="H146" s="26">
        <f>H14+H24+H34+H47+H57+H67+H80+H90+H100+H113+H123+H133</f>
        <v>15653</v>
      </c>
      <c r="I146" s="191">
        <f>I14+I24+I34+I47+I57+I67+I80+I90+I100+I113+I123+I133</f>
        <v>67855</v>
      </c>
      <c r="J146" s="130">
        <f t="shared" si="6"/>
        <v>4.3349517664345489</v>
      </c>
      <c r="K146" s="164">
        <f>K14+K24+K34+K47+K57+K67+K80+K90+K100+K113+K123+K133</f>
        <v>76.309505999999999</v>
      </c>
    </row>
    <row r="147" spans="1:14">
      <c r="A147" s="304"/>
      <c r="B147" s="317"/>
      <c r="C147" s="23" t="s">
        <v>94</v>
      </c>
      <c r="D147" s="23"/>
      <c r="E147" s="138">
        <f>SUM(E138:E146)</f>
        <v>80.786000000000001</v>
      </c>
      <c r="F147" s="138">
        <f>SUM(F138:F146)</f>
        <v>0</v>
      </c>
      <c r="G147" s="27">
        <f>SUM(G138:G146)</f>
        <v>402833</v>
      </c>
      <c r="H147" s="27">
        <f>SUM(H141:H146)</f>
        <v>40426</v>
      </c>
      <c r="I147" s="165">
        <f>SUM(I138:I146)</f>
        <v>293363</v>
      </c>
      <c r="J147" s="162">
        <f>I147/H147</f>
        <v>7.2567901845347054</v>
      </c>
      <c r="K147" s="165">
        <f>SUM(K137:K146)</f>
        <v>89.624842999999998</v>
      </c>
    </row>
    <row r="148" spans="1:14" s="42" customFormat="1">
      <c r="A148" s="60"/>
      <c r="B148" s="61"/>
      <c r="C148" s="82"/>
      <c r="D148" s="82"/>
      <c r="E148" s="90"/>
      <c r="F148" s="90"/>
      <c r="G148" s="80"/>
      <c r="H148" s="80"/>
      <c r="I148" s="80"/>
      <c r="J148" s="43"/>
      <c r="K148" s="80"/>
    </row>
    <row r="149" spans="1:14" s="42" customFormat="1">
      <c r="D149" s="35"/>
      <c r="E149" s="34"/>
      <c r="F149" s="34"/>
      <c r="G149" s="16" t="s">
        <v>81</v>
      </c>
      <c r="H149" s="43"/>
      <c r="I149" s="43"/>
      <c r="J149" s="43"/>
      <c r="K149" s="43"/>
    </row>
    <row r="150" spans="1:14" s="42" customFormat="1">
      <c r="D150" s="23" t="s">
        <v>87</v>
      </c>
      <c r="E150" s="88"/>
      <c r="F150" s="89"/>
      <c r="G150" s="25">
        <f>G147</f>
        <v>402833</v>
      </c>
      <c r="I150" s="43"/>
      <c r="J150" s="43"/>
      <c r="K150" s="43"/>
    </row>
    <row r="151" spans="1:14" s="42" customFormat="1">
      <c r="D151" s="98"/>
      <c r="E151" s="99"/>
      <c r="F151" s="100"/>
      <c r="G151" s="103"/>
      <c r="H151" s="43"/>
      <c r="I151" s="43"/>
      <c r="J151" s="43"/>
      <c r="K151" s="43"/>
      <c r="L151" s="34"/>
      <c r="M151" s="34"/>
      <c r="N151" s="34"/>
    </row>
    <row r="152" spans="1:14" s="42" customFormat="1">
      <c r="C152" s="82"/>
      <c r="D152" s="23" t="s">
        <v>141</v>
      </c>
      <c r="E152" s="88"/>
      <c r="F152" s="89"/>
      <c r="G152" s="104">
        <f>IF(Consumption!E36=0,"",G150/Consumption!E36)</f>
        <v>0.56115738283595296</v>
      </c>
      <c r="L152" s="34"/>
      <c r="M152" s="204"/>
      <c r="N152" s="34"/>
    </row>
    <row r="153" spans="1:14">
      <c r="C153" s="82"/>
      <c r="D153" s="82"/>
      <c r="E153" s="53"/>
      <c r="F153" s="53"/>
      <c r="G153" s="35"/>
      <c r="L153" s="176"/>
      <c r="M153" s="204"/>
      <c r="N153" s="176"/>
    </row>
    <row r="154" spans="1:14" ht="15">
      <c r="A154" s="50" t="s">
        <v>78</v>
      </c>
      <c r="B154" s="1"/>
      <c r="C154" s="82"/>
      <c r="D154" s="82"/>
      <c r="E154" s="53"/>
      <c r="F154" s="53"/>
      <c r="G154" s="35"/>
      <c r="L154" s="176"/>
      <c r="M154" s="204"/>
      <c r="N154" s="176"/>
    </row>
    <row r="155" spans="1:14">
      <c r="C155" s="82"/>
      <c r="D155" s="82"/>
      <c r="E155" s="53"/>
      <c r="F155" s="53"/>
      <c r="G155" s="35"/>
      <c r="L155" s="176"/>
      <c r="M155" s="204"/>
      <c r="N155" s="176"/>
    </row>
    <row r="156" spans="1:14">
      <c r="B156" s="324" t="s">
        <v>38</v>
      </c>
      <c r="C156" s="324"/>
      <c r="D156" s="134" t="s">
        <v>37</v>
      </c>
      <c r="E156" s="53"/>
      <c r="F156" s="53"/>
      <c r="G156" s="35"/>
      <c r="L156" s="176"/>
      <c r="M156" s="204"/>
      <c r="N156" s="176"/>
    </row>
    <row r="157" spans="1:14" ht="15.75">
      <c r="B157" s="325" t="s">
        <v>148</v>
      </c>
      <c r="C157" s="326"/>
      <c r="D157" s="166"/>
      <c r="E157" s="53"/>
      <c r="F157" s="53"/>
      <c r="G157" s="35"/>
      <c r="L157" s="176"/>
      <c r="M157" s="204"/>
      <c r="N157" s="176"/>
    </row>
    <row r="158" spans="1:14" ht="15.75">
      <c r="B158" s="325" t="s">
        <v>149</v>
      </c>
      <c r="C158" s="326"/>
      <c r="D158" s="166"/>
      <c r="E158" s="53"/>
      <c r="F158" s="53"/>
      <c r="G158" s="35"/>
      <c r="L158" s="176"/>
      <c r="M158" s="204"/>
      <c r="N158" s="176"/>
    </row>
    <row r="159" spans="1:14" ht="15.75">
      <c r="B159" s="327" t="s">
        <v>150</v>
      </c>
      <c r="C159" s="327"/>
      <c r="D159" s="178"/>
      <c r="E159" s="53"/>
      <c r="F159" s="53"/>
      <c r="G159" s="35"/>
      <c r="L159" s="176"/>
      <c r="M159" s="204"/>
      <c r="N159" s="176"/>
    </row>
    <row r="160" spans="1:14" ht="15.75">
      <c r="B160" s="176"/>
      <c r="C160" s="176"/>
      <c r="D160" s="177"/>
      <c r="E160" s="53"/>
      <c r="F160" s="53"/>
      <c r="G160" s="35"/>
      <c r="L160" s="176"/>
      <c r="M160" s="34"/>
      <c r="N160" s="176"/>
    </row>
    <row r="161" spans="1:13" ht="15">
      <c r="B161" s="322"/>
      <c r="C161" s="322"/>
      <c r="D161" s="59"/>
      <c r="E161" s="53"/>
      <c r="F161" s="53"/>
      <c r="G161" s="85"/>
      <c r="H161" s="85"/>
    </row>
    <row r="162" spans="1:13" ht="15" customHeight="1">
      <c r="B162" s="86"/>
      <c r="C162" s="86"/>
      <c r="D162" s="59"/>
      <c r="E162" s="50" t="s">
        <v>143</v>
      </c>
      <c r="F162" s="50"/>
      <c r="G162" s="321" t="s">
        <v>147</v>
      </c>
      <c r="H162" s="321"/>
      <c r="I162" s="321"/>
      <c r="J162" s="50"/>
      <c r="K162" s="85"/>
      <c r="L162" s="53"/>
      <c r="M162" s="85"/>
    </row>
    <row r="163" spans="1:13" ht="15.75">
      <c r="C163" s="82"/>
      <c r="D163" s="323"/>
      <c r="E163" s="323"/>
      <c r="F163" s="323"/>
      <c r="G163" s="323"/>
      <c r="H163" s="323"/>
      <c r="I163" s="318" t="s">
        <v>146</v>
      </c>
      <c r="J163" s="318"/>
      <c r="K163" s="318"/>
      <c r="L163" s="167"/>
    </row>
    <row r="164" spans="1:13">
      <c r="I164" s="319" t="s">
        <v>79</v>
      </c>
      <c r="J164" s="319"/>
      <c r="K164" s="319"/>
    </row>
    <row r="165" spans="1:13" ht="162.75" customHeight="1">
      <c r="A165" s="262" t="s">
        <v>122</v>
      </c>
      <c r="B165" s="320"/>
      <c r="C165" s="320"/>
      <c r="D165" s="320"/>
      <c r="E165" s="320"/>
      <c r="F165" s="320"/>
      <c r="G165" s="320"/>
      <c r="H165" s="320"/>
      <c r="I165" s="320"/>
      <c r="J165" s="320"/>
      <c r="K165" s="320"/>
    </row>
  </sheetData>
  <mergeCells count="109">
    <mergeCell ref="I164:K164"/>
    <mergeCell ref="A165:K165"/>
    <mergeCell ref="G162:I162"/>
    <mergeCell ref="K102:K103"/>
    <mergeCell ref="C136:C137"/>
    <mergeCell ref="D136:D137"/>
    <mergeCell ref="B161:C161"/>
    <mergeCell ref="D163:H163"/>
    <mergeCell ref="B156:C156"/>
    <mergeCell ref="B157:C157"/>
    <mergeCell ref="B158:C158"/>
    <mergeCell ref="B159:C159"/>
    <mergeCell ref="K69:K70"/>
    <mergeCell ref="E135:H136"/>
    <mergeCell ref="I135:I136"/>
    <mergeCell ref="E102:H103"/>
    <mergeCell ref="I102:I103"/>
    <mergeCell ref="J135:J136"/>
    <mergeCell ref="K135:K136"/>
    <mergeCell ref="J102:J103"/>
    <mergeCell ref="I163:K163"/>
    <mergeCell ref="J69:J70"/>
    <mergeCell ref="B82:B91"/>
    <mergeCell ref="E69:H70"/>
    <mergeCell ref="I69:I70"/>
    <mergeCell ref="B125:B134"/>
    <mergeCell ref="A137:A147"/>
    <mergeCell ref="A103:A104"/>
    <mergeCell ref="B103:B104"/>
    <mergeCell ref="B115:B124"/>
    <mergeCell ref="A125:A134"/>
    <mergeCell ref="C103:C104"/>
    <mergeCell ref="A92:A101"/>
    <mergeCell ref="B92:B101"/>
    <mergeCell ref="D103:D104"/>
    <mergeCell ref="B137:B147"/>
    <mergeCell ref="A105:A114"/>
    <mergeCell ref="C70:C71"/>
    <mergeCell ref="D70:D71"/>
    <mergeCell ref="B105:B114"/>
    <mergeCell ref="A115:A124"/>
    <mergeCell ref="A82:A91"/>
    <mergeCell ref="A72:A81"/>
    <mergeCell ref="B72:B81"/>
    <mergeCell ref="A70:A71"/>
    <mergeCell ref="B70:B71"/>
    <mergeCell ref="E36:H37"/>
    <mergeCell ref="A49:A58"/>
    <mergeCell ref="K3:K4"/>
    <mergeCell ref="E3:H4"/>
    <mergeCell ref="C4:C5"/>
    <mergeCell ref="D4:D5"/>
    <mergeCell ref="A4:A5"/>
    <mergeCell ref="B4:B5"/>
    <mergeCell ref="I3:I4"/>
    <mergeCell ref="J3:J4"/>
    <mergeCell ref="K36:K37"/>
    <mergeCell ref="C37:C38"/>
    <mergeCell ref="D37:D38"/>
    <mergeCell ref="I36:I37"/>
    <mergeCell ref="B6:B15"/>
    <mergeCell ref="A6:A15"/>
    <mergeCell ref="J36:J37"/>
    <mergeCell ref="B16:B25"/>
    <mergeCell ref="A26:A35"/>
    <mergeCell ref="B26:B35"/>
    <mergeCell ref="A39:A48"/>
    <mergeCell ref="B39:B48"/>
    <mergeCell ref="A37:A38"/>
    <mergeCell ref="B37:B38"/>
    <mergeCell ref="A16:A25"/>
    <mergeCell ref="B49:B58"/>
    <mergeCell ref="A59:A68"/>
    <mergeCell ref="B59:B68"/>
    <mergeCell ref="P16:Q16"/>
    <mergeCell ref="P17:S17"/>
    <mergeCell ref="Q23:X23"/>
    <mergeCell ref="Q24:R26"/>
    <mergeCell ref="S24:S26"/>
    <mergeCell ref="T24:V24"/>
    <mergeCell ref="W24:W26"/>
    <mergeCell ref="X24:X26"/>
    <mergeCell ref="T25:T26"/>
    <mergeCell ref="V25:V26"/>
    <mergeCell ref="Q33:R33"/>
    <mergeCell ref="Q34:R34"/>
    <mergeCell ref="Q35:U35"/>
    <mergeCell ref="Q36:X37"/>
    <mergeCell ref="R38:U38"/>
    <mergeCell ref="Q27:R27"/>
    <mergeCell ref="Q28:R28"/>
    <mergeCell ref="Q30:R30"/>
    <mergeCell ref="Q31:R31"/>
    <mergeCell ref="Q32:R32"/>
    <mergeCell ref="P62:S62"/>
    <mergeCell ref="P63:V64"/>
    <mergeCell ref="Q65:S65"/>
    <mergeCell ref="Q66:S66"/>
    <mergeCell ref="P67:S67"/>
    <mergeCell ref="R39:U39"/>
    <mergeCell ref="Q40:U40"/>
    <mergeCell ref="P50:V50"/>
    <mergeCell ref="P51:P53"/>
    <mergeCell ref="Q51:Q53"/>
    <mergeCell ref="R51:T51"/>
    <mergeCell ref="U51:U53"/>
    <mergeCell ref="V51:V53"/>
    <mergeCell ref="R52:R53"/>
    <mergeCell ref="T52:T53"/>
  </mergeCells>
  <phoneticPr fontId="4" type="noConversion"/>
  <pageMargins left="0.2" right="0.28000000000000003" top="1" bottom="0.51" header="0.5" footer="0.28999999999999998"/>
  <pageSetup paperSize="9" scale="97" firstPageNumber="6" orientation="landscape" useFirstPageNumber="1" r:id="rId1"/>
  <headerFooter alignWithMargins="0">
    <oddFooter>&amp;CPage &amp;P</oddFooter>
  </headerFooter>
  <rowBreaks count="4" manualBreakCount="4">
    <brk id="35" max="16383" man="1"/>
    <brk id="68" max="16383" man="1"/>
    <brk id="101" max="16383" man="1"/>
    <brk id="134" max="16383" man="1"/>
  </rowBreaks>
</worksheet>
</file>

<file path=xl/worksheets/sheet7.xml><?xml version="1.0" encoding="utf-8"?>
<worksheet xmlns="http://schemas.openxmlformats.org/spreadsheetml/2006/main" xmlns:r="http://schemas.openxmlformats.org/officeDocument/2006/relationships">
  <dimension ref="A1:C18"/>
  <sheetViews>
    <sheetView zoomScaleNormal="75" workbookViewId="0">
      <selection activeCell="C22" sqref="C22"/>
    </sheetView>
  </sheetViews>
  <sheetFormatPr defaultRowHeight="12.75"/>
  <cols>
    <col min="1" max="1" width="4.7109375" style="1" customWidth="1"/>
    <col min="2" max="2" width="49.140625" style="1" customWidth="1"/>
    <col min="3" max="3" width="87.5703125" style="1" customWidth="1"/>
    <col min="4" max="16384" width="9.140625" style="1"/>
  </cols>
  <sheetData>
    <row r="1" spans="1:3" ht="15.75">
      <c r="A1" s="6" t="s">
        <v>90</v>
      </c>
      <c r="B1" s="6"/>
      <c r="C1" s="6"/>
    </row>
    <row r="2" spans="1:3" ht="32.25" customHeight="1">
      <c r="A2" s="4" t="s">
        <v>1</v>
      </c>
      <c r="B2" s="4" t="s">
        <v>0</v>
      </c>
      <c r="C2" s="4" t="s">
        <v>18</v>
      </c>
    </row>
    <row r="3" spans="1:3" ht="27" customHeight="1">
      <c r="A3" s="2">
        <v>1</v>
      </c>
      <c r="B3" s="3" t="s">
        <v>46</v>
      </c>
      <c r="C3" s="55" t="s">
        <v>115</v>
      </c>
    </row>
    <row r="4" spans="1:3" ht="27" customHeight="1">
      <c r="A4" s="2">
        <v>2</v>
      </c>
      <c r="B4" s="3" t="s">
        <v>47</v>
      </c>
      <c r="C4" s="55" t="s">
        <v>72</v>
      </c>
    </row>
    <row r="5" spans="1:3" ht="27" customHeight="1">
      <c r="A5" s="2">
        <v>3</v>
      </c>
      <c r="B5" s="3" t="s">
        <v>48</v>
      </c>
      <c r="C5" s="55" t="s">
        <v>73</v>
      </c>
    </row>
    <row r="6" spans="1:3" ht="27" customHeight="1">
      <c r="A6" s="2">
        <v>4</v>
      </c>
      <c r="B6" s="3" t="s">
        <v>49</v>
      </c>
      <c r="C6" s="3" t="s">
        <v>74</v>
      </c>
    </row>
    <row r="7" spans="1:3" ht="54" customHeight="1">
      <c r="A7" s="2">
        <v>5</v>
      </c>
      <c r="B7" s="3" t="s">
        <v>106</v>
      </c>
      <c r="C7" s="56" t="s">
        <v>119</v>
      </c>
    </row>
    <row r="8" spans="1:3" ht="27" customHeight="1">
      <c r="A8" s="2">
        <v>6</v>
      </c>
      <c r="B8" s="3" t="s">
        <v>113</v>
      </c>
      <c r="C8" s="76" t="s">
        <v>114</v>
      </c>
    </row>
    <row r="9" spans="1:3" ht="41.25" customHeight="1">
      <c r="A9" s="2">
        <v>7</v>
      </c>
      <c r="B9" s="3" t="s">
        <v>110</v>
      </c>
      <c r="C9" s="76" t="s">
        <v>118</v>
      </c>
    </row>
    <row r="10" spans="1:3" ht="27" customHeight="1">
      <c r="A10" s="2">
        <v>8</v>
      </c>
      <c r="B10" s="3" t="s">
        <v>111</v>
      </c>
      <c r="C10" s="55" t="s">
        <v>70</v>
      </c>
    </row>
    <row r="11" spans="1:3" ht="27" customHeight="1">
      <c r="A11" s="2">
        <v>9</v>
      </c>
      <c r="B11" s="3" t="s">
        <v>50</v>
      </c>
      <c r="C11" s="57" t="s">
        <v>117</v>
      </c>
    </row>
    <row r="12" spans="1:3" ht="27" customHeight="1">
      <c r="A12" s="2">
        <v>10</v>
      </c>
      <c r="B12" s="3" t="s">
        <v>112</v>
      </c>
      <c r="C12" s="58" t="s">
        <v>71</v>
      </c>
    </row>
    <row r="13" spans="1:3" ht="27" customHeight="1">
      <c r="A13" s="2">
        <v>11</v>
      </c>
      <c r="B13" s="3" t="s">
        <v>16</v>
      </c>
      <c r="C13" s="56" t="s">
        <v>123</v>
      </c>
    </row>
    <row r="14" spans="1:3" ht="72.75" customHeight="1">
      <c r="A14" s="2">
        <v>12</v>
      </c>
      <c r="B14" s="3" t="s">
        <v>17</v>
      </c>
      <c r="C14" s="57" t="s">
        <v>120</v>
      </c>
    </row>
    <row r="15" spans="1:3" ht="22.5" customHeight="1">
      <c r="A15" s="5"/>
    </row>
    <row r="16" spans="1:3" ht="21.75" customHeight="1">
      <c r="B16" s="74" t="s">
        <v>40</v>
      </c>
    </row>
    <row r="18" spans="3:3">
      <c r="C18" s="92"/>
    </row>
  </sheetData>
  <phoneticPr fontId="4" type="noConversion"/>
  <pageMargins left="0.34" right="0.28000000000000003" top="0.49" bottom="0.39" header="0.38" footer="0.24"/>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Contacts</vt:lpstr>
      <vt:lpstr>Building Description 1</vt:lpstr>
      <vt:lpstr>Consumption</vt:lpstr>
      <vt:lpstr>Conclusions</vt:lpstr>
      <vt:lpstr>Savings 1</vt:lpstr>
      <vt:lpstr>Savings 2</vt:lpstr>
      <vt:lpstr>Measures</vt:lpstr>
      <vt:lpstr>Consumption!Print_Area</vt:lpstr>
      <vt:lpstr>Contacts!Print_Area</vt:lpstr>
      <vt:lpstr>'Savings 2'!Print_Area</vt:lpstr>
    </vt:vector>
  </TitlesOfParts>
  <Company>AEE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stariradeva</dc:creator>
  <cp:lastModifiedBy>DTutanova</cp:lastModifiedBy>
  <cp:lastPrinted>2015-12-08T07:52:56Z</cp:lastPrinted>
  <dcterms:created xsi:type="dcterms:W3CDTF">2007-05-10T12:12:01Z</dcterms:created>
  <dcterms:modified xsi:type="dcterms:W3CDTF">2015-12-08T08:21:46Z</dcterms:modified>
</cp:coreProperties>
</file>